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A - RESOURCES\Tools_Impact (SORT, audit tools, recommendation check lists)\Audit tools\2018 Perioperative Diabetes\"/>
    </mc:Choice>
  </mc:AlternateContent>
  <bookViews>
    <workbookView xWindow="0" yWindow="0" windowWidth="20490" windowHeight="6765"/>
  </bookViews>
  <sheets>
    <sheet name="Introduction" sheetId="2" r:id="rId1"/>
    <sheet name="Instructions" sheetId="3" r:id="rId2"/>
    <sheet name="Audit Tool" sheetId="6" r:id="rId3"/>
    <sheet name="Summary" sheetId="1" r:id="rId4"/>
    <sheet name="Recommendations" sheetId="4" r:id="rId5"/>
    <sheet name="Sheet7" sheetId="8" state="hidden" r:id="rId6"/>
    <sheet name="answer_sheet" sheetId="5" state="hidden" r:id="rId7"/>
  </sheets>
  <externalReferences>
    <externalReference r:id="rId8"/>
  </externalReferences>
  <definedNames>
    <definedName name="Answer1" localSheetId="5">Sheet7!$A$4:$A$5</definedName>
    <definedName name="Answer1">answer_sheet!$A$2:$A$3</definedName>
    <definedName name="Answer10">Sheet7!#REF!</definedName>
    <definedName name="Answer11">Sheet7!#REF!</definedName>
    <definedName name="Answer12">Sheet7!$K$17:$K$20</definedName>
    <definedName name="Answer13">Sheet7!#REF!</definedName>
    <definedName name="Answer14">Sheet7!#REF!</definedName>
    <definedName name="Answer2" localSheetId="5">Sheet7!$C$16:$C$18</definedName>
    <definedName name="Answer2">'[1]answer sheet'!$A$3:$A$5</definedName>
    <definedName name="Answer3" localSheetId="5">Sheet7!#REF!</definedName>
    <definedName name="Answer3">answer_sheet!$C$2:$C$3</definedName>
    <definedName name="Answer3a">'[1]answer sheet'!#REF!</definedName>
    <definedName name="Answer4">Sheet7!$E$4:$E$5</definedName>
    <definedName name="Answer5">Sheet7!$I$11:$I$16</definedName>
    <definedName name="Answer6">Sheet7!$K$4:$K$11</definedName>
    <definedName name="Answer7">Sheet7!$A$21:$A$24</definedName>
    <definedName name="Answer8">Sheet7!$C$21:$C$24</definedName>
    <definedName name="Answer9">Sheet7!#REF!</definedName>
    <definedName name="Asnwer10" localSheetId="5">#REF!</definedName>
    <definedName name="Asnwer10">#REF!</definedName>
    <definedName name="OLE_LINK3" localSheetId="4">Recommendations!#REF!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5" i="6" l="1"/>
  <c r="T25" i="6"/>
  <c r="S25" i="6"/>
  <c r="R25" i="6"/>
  <c r="Q25" i="6"/>
  <c r="P25" i="6"/>
  <c r="F25" i="6"/>
  <c r="J29" i="6"/>
  <c r="J24" i="6" s="1"/>
  <c r="J25" i="6"/>
  <c r="J21" i="6"/>
  <c r="J19" i="6"/>
  <c r="K29" i="6"/>
  <c r="K24" i="6" s="1"/>
  <c r="K21" i="6"/>
  <c r="G25" i="6"/>
  <c r="F29" i="6"/>
  <c r="F24" i="6" s="1"/>
  <c r="F19" i="6"/>
  <c r="F23" i="6" s="1"/>
  <c r="F21" i="6"/>
  <c r="G29" i="6"/>
  <c r="G24" i="6" s="1"/>
  <c r="G19" i="6"/>
  <c r="G23" i="6" s="1"/>
  <c r="G21" i="6"/>
  <c r="I29" i="6"/>
  <c r="I24" i="6" s="1"/>
  <c r="I19" i="6"/>
  <c r="I21" i="6"/>
  <c r="AF29" i="6"/>
  <c r="AF24" i="6" s="1"/>
  <c r="AF19" i="6"/>
  <c r="AF21" i="6"/>
  <c r="AF25" i="6"/>
  <c r="AE29" i="6"/>
  <c r="AE24" i="6" s="1"/>
  <c r="AE19" i="6"/>
  <c r="AE21" i="6"/>
  <c r="AE25" i="6"/>
  <c r="AD29" i="6"/>
  <c r="AD24" i="6" s="1"/>
  <c r="AD19" i="6"/>
  <c r="AD21" i="6"/>
  <c r="AD25" i="6"/>
  <c r="AC29" i="6"/>
  <c r="AC24" i="6" s="1"/>
  <c r="AC19" i="6"/>
  <c r="AC21" i="6"/>
  <c r="AC23" i="6" s="1"/>
  <c r="AC20" i="6" s="1"/>
  <c r="AC25" i="6"/>
  <c r="AB29" i="6"/>
  <c r="AB24" i="6" s="1"/>
  <c r="AB19" i="6"/>
  <c r="AB21" i="6"/>
  <c r="AB25" i="6"/>
  <c r="AA29" i="6"/>
  <c r="AA24" i="6" s="1"/>
  <c r="AA19" i="6"/>
  <c r="AA21" i="6"/>
  <c r="AA25" i="6"/>
  <c r="U19" i="6"/>
  <c r="U26" i="6" s="1"/>
  <c r="U21" i="6"/>
  <c r="U29" i="6"/>
  <c r="U24" i="6" s="1"/>
  <c r="T29" i="6"/>
  <c r="T24" i="6"/>
  <c r="T19" i="6"/>
  <c r="T26" i="6" s="1"/>
  <c r="T21" i="6"/>
  <c r="S29" i="6"/>
  <c r="S24" i="6" s="1"/>
  <c r="S19" i="6"/>
  <c r="S23" i="6" s="1"/>
  <c r="S22" i="6" s="1"/>
  <c r="S21" i="6"/>
  <c r="R29" i="6"/>
  <c r="R24" i="6" s="1"/>
  <c r="R19" i="6"/>
  <c r="R21" i="6"/>
  <c r="R23" i="6" s="1"/>
  <c r="Q29" i="6"/>
  <c r="Q24" i="6" s="1"/>
  <c r="Q19" i="6"/>
  <c r="Q23" i="6" s="1"/>
  <c r="Q20" i="6" s="1"/>
  <c r="Q21" i="6"/>
  <c r="P29" i="6"/>
  <c r="P24" i="6"/>
  <c r="P19" i="6"/>
  <c r="P26" i="6" s="1"/>
  <c r="P21" i="6"/>
  <c r="AG29" i="6"/>
  <c r="AG24" i="6" s="1"/>
  <c r="AG19" i="6"/>
  <c r="AG21" i="6"/>
  <c r="AG25" i="6"/>
  <c r="O29" i="6"/>
  <c r="O24" i="6" s="1"/>
  <c r="O19" i="6"/>
  <c r="O21" i="6"/>
  <c r="O23" i="6" s="1"/>
  <c r="O20" i="6" s="1"/>
  <c r="N29" i="6"/>
  <c r="N24" i="6" s="1"/>
  <c r="N19" i="6"/>
  <c r="N23" i="6" s="1"/>
  <c r="N20" i="6" s="1"/>
  <c r="N21" i="6"/>
  <c r="M19" i="6"/>
  <c r="M21" i="6"/>
  <c r="L29" i="6"/>
  <c r="L24" i="6" s="1"/>
  <c r="L19" i="6"/>
  <c r="L23" i="6" s="1"/>
  <c r="L20" i="6" s="1"/>
  <c r="L21" i="6"/>
  <c r="I25" i="6"/>
  <c r="H29" i="6"/>
  <c r="H24" i="6" s="1"/>
  <c r="H19" i="6"/>
  <c r="H21" i="6"/>
  <c r="H23" i="6" s="1"/>
  <c r="H20" i="6" s="1"/>
  <c r="H25" i="6"/>
  <c r="W19" i="6"/>
  <c r="Z29" i="6"/>
  <c r="Z24" i="6" s="1"/>
  <c r="Y29" i="6"/>
  <c r="X29" i="6"/>
  <c r="W29" i="6"/>
  <c r="M29" i="6"/>
  <c r="M24" i="6" s="1"/>
  <c r="M25" i="6"/>
  <c r="Z25" i="6"/>
  <c r="Y25" i="6"/>
  <c r="X25" i="6"/>
  <c r="W25" i="6"/>
  <c r="V25" i="6"/>
  <c r="Y19" i="6"/>
  <c r="Y23" i="6" s="1"/>
  <c r="Y22" i="6" s="1"/>
  <c r="Z19" i="6"/>
  <c r="Z23" i="6" s="1"/>
  <c r="Z22" i="6" s="1"/>
  <c r="Y21" i="6"/>
  <c r="Z21" i="6"/>
  <c r="Y24" i="6"/>
  <c r="X19" i="6"/>
  <c r="X23" i="6" s="1"/>
  <c r="X21" i="6"/>
  <c r="X22" i="6" s="1"/>
  <c r="X24" i="6"/>
  <c r="O25" i="6"/>
  <c r="N25" i="6"/>
  <c r="L25" i="6"/>
  <c r="W21" i="6"/>
  <c r="W23" i="6" s="1"/>
  <c r="W20" i="6" s="1"/>
  <c r="V29" i="6"/>
  <c r="V24" i="6" s="1"/>
  <c r="V21" i="6"/>
  <c r="V19" i="6"/>
  <c r="W24" i="6"/>
  <c r="AG26" i="6" l="1"/>
  <c r="AG23" i="6"/>
  <c r="AG20" i="6" s="1"/>
  <c r="AF26" i="6"/>
  <c r="AF23" i="6"/>
  <c r="AF20" i="6" s="1"/>
  <c r="AE23" i="6"/>
  <c r="AE22" i="6" s="1"/>
  <c r="AE26" i="6"/>
  <c r="AD26" i="6"/>
  <c r="AD23" i="6"/>
  <c r="AC26" i="6"/>
  <c r="AC30" i="6" s="1"/>
  <c r="O18" i="1" s="1"/>
  <c r="AC22" i="6"/>
  <c r="AB26" i="6"/>
  <c r="AB23" i="6"/>
  <c r="AB22" i="6" s="1"/>
  <c r="AA26" i="6"/>
  <c r="AA23" i="6"/>
  <c r="AA20" i="6" s="1"/>
  <c r="Z30" i="6"/>
  <c r="N20" i="1" s="1"/>
  <c r="Z20" i="6"/>
  <c r="Z26" i="6"/>
  <c r="Y20" i="6"/>
  <c r="Y26" i="6"/>
  <c r="Y30" i="6" s="1"/>
  <c r="N19" i="1" s="1"/>
  <c r="X30" i="6"/>
  <c r="N18" i="1" s="1"/>
  <c r="X20" i="6"/>
  <c r="X26" i="6"/>
  <c r="W26" i="6"/>
  <c r="W30" i="6" s="1"/>
  <c r="N17" i="1" s="1"/>
  <c r="W22" i="6"/>
  <c r="V20" i="6"/>
  <c r="V23" i="6"/>
  <c r="V22" i="6" s="1"/>
  <c r="V26" i="6"/>
  <c r="V30" i="6" s="1"/>
  <c r="N16" i="1" s="1"/>
  <c r="N27" i="1" s="1"/>
  <c r="U30" i="6"/>
  <c r="M21" i="1" s="1"/>
  <c r="U20" i="6"/>
  <c r="U23" i="6"/>
  <c r="U22" i="6" s="1"/>
  <c r="T22" i="6"/>
  <c r="T30" i="6"/>
  <c r="M20" i="1" s="1"/>
  <c r="T23" i="6"/>
  <c r="T20" i="6" s="1"/>
  <c r="S26" i="6"/>
  <c r="S30" i="6" s="1"/>
  <c r="M19" i="1" s="1"/>
  <c r="S20" i="6"/>
  <c r="R22" i="6"/>
  <c r="R20" i="6"/>
  <c r="R26" i="6"/>
  <c r="R30" i="6" s="1"/>
  <c r="M18" i="1" s="1"/>
  <c r="Q30" i="6"/>
  <c r="M17" i="1" s="1"/>
  <c r="Q26" i="6"/>
  <c r="Q22" i="6"/>
  <c r="P30" i="6"/>
  <c r="M16" i="1" s="1"/>
  <c r="M27" i="1" s="1"/>
  <c r="P23" i="6"/>
  <c r="P22" i="6" s="1"/>
  <c r="O26" i="6"/>
  <c r="O30" i="6" s="1"/>
  <c r="L23" i="1" s="1"/>
  <c r="O22" i="6"/>
  <c r="N26" i="6"/>
  <c r="N30" i="6" s="1"/>
  <c r="L22" i="1" s="1"/>
  <c r="N22" i="6"/>
  <c r="M26" i="6"/>
  <c r="M30" i="6" s="1"/>
  <c r="L21" i="1" s="1"/>
  <c r="M23" i="6"/>
  <c r="L26" i="6"/>
  <c r="L30" i="6" s="1"/>
  <c r="L20" i="1" s="1"/>
  <c r="L22" i="6"/>
  <c r="J30" i="6"/>
  <c r="L18" i="1" s="1"/>
  <c r="J22" i="6"/>
  <c r="J23" i="6"/>
  <c r="J20" i="6" s="1"/>
  <c r="K19" i="6"/>
  <c r="K25" i="6"/>
  <c r="J26" i="6"/>
  <c r="I26" i="6"/>
  <c r="I30" i="6" s="1"/>
  <c r="L17" i="1" s="1"/>
  <c r="I23" i="6"/>
  <c r="I20" i="6" s="1"/>
  <c r="H26" i="6"/>
  <c r="H30" i="6" s="1"/>
  <c r="L16" i="1" s="1"/>
  <c r="L27" i="1" s="1"/>
  <c r="H22" i="6"/>
  <c r="G22" i="6"/>
  <c r="G20" i="6"/>
  <c r="G26" i="6"/>
  <c r="G30" i="6" s="1"/>
  <c r="K17" i="1" s="1"/>
  <c r="F26" i="6"/>
  <c r="F30" i="6" s="1"/>
  <c r="K16" i="1" s="1"/>
  <c r="K27" i="1" s="1"/>
  <c r="F22" i="6"/>
  <c r="F20" i="6"/>
  <c r="AG30" i="6" l="1"/>
  <c r="L24" i="1" s="1"/>
  <c r="AG22" i="6"/>
  <c r="AF30" i="6"/>
  <c r="O21" i="1" s="1"/>
  <c r="AF22" i="6"/>
  <c r="AE20" i="6"/>
  <c r="AE30" i="6" s="1"/>
  <c r="O20" i="1" s="1"/>
  <c r="AD22" i="6"/>
  <c r="AD20" i="6"/>
  <c r="AD30" i="6" s="1"/>
  <c r="O19" i="1" s="1"/>
  <c r="AB20" i="6"/>
  <c r="AB30" i="6" s="1"/>
  <c r="O17" i="1" s="1"/>
  <c r="AA30" i="6"/>
  <c r="O16" i="1" s="1"/>
  <c r="O27" i="1" s="1"/>
  <c r="AA22" i="6"/>
  <c r="P20" i="6"/>
  <c r="M22" i="6"/>
  <c r="M20" i="6"/>
  <c r="K26" i="6"/>
  <c r="K23" i="6"/>
  <c r="K22" i="6" s="1"/>
  <c r="I22" i="6"/>
  <c r="K20" i="6" l="1"/>
  <c r="K30" i="6"/>
  <c r="L19" i="1" s="1"/>
</calcChain>
</file>

<file path=xl/sharedStrings.xml><?xml version="1.0" encoding="utf-8"?>
<sst xmlns="http://schemas.openxmlformats.org/spreadsheetml/2006/main" count="229" uniqueCount="165">
  <si>
    <t>Audit Toolkit</t>
  </si>
  <si>
    <t>info@ncepod.org.uk</t>
  </si>
  <si>
    <t>For information on the recommendation to which each question assesses please click on the         button</t>
  </si>
  <si>
    <t>Instructions for completion</t>
  </si>
  <si>
    <t>Amending the tool to include more or less patients</t>
  </si>
  <si>
    <t>This tool has been set up to be completed on 10 patients.</t>
  </si>
  <si>
    <r>
      <t xml:space="preserve">If the audit is undertaken on more than 10 patients, please add in additional rows by copying row 9 </t>
    </r>
    <r>
      <rPr>
        <b/>
        <sz val="11"/>
        <color theme="1"/>
        <rFont val="Calibri"/>
        <family val="2"/>
        <scheme val="minor"/>
      </rPr>
      <t>(before populated with patient data)</t>
    </r>
    <r>
      <rPr>
        <sz val="11"/>
        <color theme="1"/>
        <rFont val="Calibri"/>
        <family val="2"/>
        <scheme val="minor"/>
      </rPr>
      <t>, and inserting the copied cells above row 10.</t>
    </r>
  </si>
  <si>
    <t>Following these steps will ensure the formulas work correctly.</t>
  </si>
  <si>
    <r>
      <t xml:space="preserve">For date fields please insert using the </t>
    </r>
    <r>
      <rPr>
        <b/>
        <sz val="11"/>
        <color theme="1"/>
        <rFont val="Calibri"/>
        <family val="2"/>
        <scheme val="minor"/>
      </rPr>
      <t>dd/mm/yyyy</t>
    </r>
    <r>
      <rPr>
        <sz val="11"/>
        <color theme="1"/>
        <rFont val="Calibri"/>
        <family val="2"/>
        <scheme val="minor"/>
      </rPr>
      <t xml:space="preserve"> format; please insert times using the 24 hour clock (</t>
    </r>
    <r>
      <rPr>
        <b/>
        <sz val="11"/>
        <color theme="1"/>
        <rFont val="Calibri"/>
        <family val="2"/>
        <scheme val="minor"/>
      </rPr>
      <t>hh:mm</t>
    </r>
    <r>
      <rPr>
        <sz val="11"/>
        <color theme="1"/>
        <rFont val="Calibri"/>
        <family val="2"/>
        <scheme val="minor"/>
      </rPr>
      <t>)</t>
    </r>
  </si>
  <si>
    <t>RECOMMENDATIONS</t>
  </si>
  <si>
    <t>Principle recommendation</t>
  </si>
  <si>
    <t>Answer3</t>
  </si>
  <si>
    <t>Male</t>
  </si>
  <si>
    <t>Yes</t>
  </si>
  <si>
    <t>Female</t>
  </si>
  <si>
    <t>No</t>
  </si>
  <si>
    <t>Patient 1</t>
  </si>
  <si>
    <t>Patient 2</t>
  </si>
  <si>
    <t>Patient 3</t>
  </si>
  <si>
    <t>Patient 4</t>
  </si>
  <si>
    <t>Patient 5</t>
  </si>
  <si>
    <t>Patient 6</t>
  </si>
  <si>
    <t>Patient 7</t>
  </si>
  <si>
    <t>Patient 8</t>
  </si>
  <si>
    <t>Patient 9</t>
  </si>
  <si>
    <t>Yes n</t>
  </si>
  <si>
    <t>Yes %</t>
  </si>
  <si>
    <t>No n</t>
  </si>
  <si>
    <t>No %</t>
  </si>
  <si>
    <t>Sub total</t>
  </si>
  <si>
    <t>Patient details</t>
  </si>
  <si>
    <t>Gender</t>
  </si>
  <si>
    <t>Time of admission</t>
  </si>
  <si>
    <t>Date of admission</t>
  </si>
  <si>
    <t>dd/mm/yyyy</t>
  </si>
  <si>
    <t>Answer1_gender</t>
  </si>
  <si>
    <t>Answer2</t>
  </si>
  <si>
    <t>Not applicable</t>
  </si>
  <si>
    <t>Answer4</t>
  </si>
  <si>
    <t>Answer6</t>
  </si>
  <si>
    <t>Not applicable - patient died soon after admission</t>
  </si>
  <si>
    <t>Answer7</t>
  </si>
  <si>
    <t>Answer8</t>
  </si>
  <si>
    <t>Not applicable - the patient died</t>
  </si>
  <si>
    <t>NCEPOD does not ask for any of this data back; it is for each Trust/Board to make a judgement as to whether they are meeting recommendations.</t>
  </si>
  <si>
    <t>Number of cases included in audit</t>
  </si>
  <si>
    <t>3a</t>
  </si>
  <si>
    <t>3b</t>
  </si>
  <si>
    <t>Question number</t>
  </si>
  <si>
    <t>Recommendation - Sub criteria questions (score)</t>
  </si>
  <si>
    <t>RAG system (NCEPOD recommends these are set at the following limits, however these can be adapted by your Trust where appropriate by amending the thresholds as required)</t>
  </si>
  <si>
    <t>%</t>
  </si>
  <si>
    <t>Green</t>
  </si>
  <si>
    <t>Amber</t>
  </si>
  <si>
    <t>Average % of recommendation</t>
  </si>
  <si>
    <t>Recommendation - Sub criteria question number (reference only)</t>
  </si>
  <si>
    <t>Red</t>
  </si>
  <si>
    <t>50-99</t>
  </si>
  <si>
    <t>0-49</t>
  </si>
  <si>
    <t>Not applicable - no acute ventilatory failure and evidence of pneumonia</t>
  </si>
  <si>
    <t>If the audit is undertaken on less than 10 patients, please delete the extra rows.</t>
  </si>
  <si>
    <t>For information on the recommendation to which each question assesses please click on the         button. This will take you to the Recommendations worksheet. Please click on the Audit tool tab to return to the main audit tool section.</t>
  </si>
  <si>
    <t xml:space="preserve">Where a question answer is highlighted in red, this indicates this is an area of care where the recommendation (or the question assessing a recommendation) is not being met. The more answers that are highlighted in red, the more likely it is a recommendation is not being met. </t>
  </si>
  <si>
    <t>Recommendation number</t>
  </si>
  <si>
    <t>Recommendation number in audit tool</t>
  </si>
  <si>
    <t>Recommendation number in the published report</t>
  </si>
  <si>
    <t>Recommendation 2</t>
  </si>
  <si>
    <r>
      <t xml:space="preserve">Before you begin, in order to fill this tool in properly </t>
    </r>
    <r>
      <rPr>
        <b/>
        <sz val="11"/>
        <color theme="1"/>
        <rFont val="Calibri"/>
        <family val="2"/>
        <scheme val="minor"/>
      </rPr>
      <t>you may need to enable macros</t>
    </r>
    <r>
      <rPr>
        <sz val="11"/>
        <color theme="1"/>
        <rFont val="Calibri"/>
        <family val="2"/>
        <scheme val="minor"/>
      </rPr>
      <t>. In</t>
    </r>
    <r>
      <rPr>
        <b/>
        <sz val="11"/>
        <color theme="1"/>
        <rFont val="Calibri"/>
        <family val="2"/>
        <scheme val="minor"/>
      </rPr>
      <t xml:space="preserve"> Excel 2013</t>
    </r>
    <r>
      <rPr>
        <sz val="11"/>
        <color theme="1"/>
        <rFont val="Calibri"/>
        <family val="2"/>
        <scheme val="minor"/>
      </rPr>
      <t xml:space="preserve">, please click on the </t>
    </r>
    <r>
      <rPr>
        <b/>
        <sz val="11"/>
        <color theme="1"/>
        <rFont val="Calibri"/>
        <family val="2"/>
        <scheme val="minor"/>
      </rPr>
      <t>Developer</t>
    </r>
    <r>
      <rPr>
        <sz val="11"/>
        <color theme="1"/>
        <rFont val="Calibri"/>
        <family val="2"/>
        <scheme val="minor"/>
      </rPr>
      <t xml:space="preserve"> tab on the top bar, and go to the </t>
    </r>
    <r>
      <rPr>
        <b/>
        <sz val="11"/>
        <color theme="1"/>
        <rFont val="Calibri"/>
        <family val="2"/>
        <scheme val="minor"/>
      </rPr>
      <t>Code</t>
    </r>
    <r>
      <rPr>
        <sz val="11"/>
        <color theme="1"/>
        <rFont val="Calibri"/>
        <family val="2"/>
        <scheme val="minor"/>
      </rPr>
      <t xml:space="preserve"> section (on the left-handside) then to </t>
    </r>
    <r>
      <rPr>
        <b/>
        <sz val="11"/>
        <color theme="1"/>
        <rFont val="Calibri"/>
        <family val="2"/>
        <scheme val="minor"/>
      </rPr>
      <t>Macro Security</t>
    </r>
    <r>
      <rPr>
        <sz val="11"/>
        <color theme="1"/>
        <rFont val="Calibri"/>
        <family val="2"/>
        <scheme val="minor"/>
      </rPr>
      <t xml:space="preserve">.  In older Excel versions,  please click on the </t>
    </r>
    <r>
      <rPr>
        <b/>
        <sz val="11"/>
        <color theme="1"/>
        <rFont val="Calibri"/>
        <family val="2"/>
        <scheme val="minor"/>
      </rPr>
      <t>Options</t>
    </r>
    <r>
      <rPr>
        <sz val="11"/>
        <color theme="1"/>
        <rFont val="Calibri"/>
        <family val="2"/>
        <scheme val="minor"/>
      </rPr>
      <t xml:space="preserve"> button in the top left of the top menu bar of the workbook. In the dialogue box which opens click on </t>
    </r>
    <r>
      <rPr>
        <b/>
        <sz val="11"/>
        <color theme="1"/>
        <rFont val="Calibri"/>
        <family val="2"/>
        <scheme val="minor"/>
      </rPr>
      <t>enable macro</t>
    </r>
    <r>
      <rPr>
        <sz val="11"/>
        <color theme="1"/>
        <rFont val="Calibri"/>
        <family val="2"/>
        <scheme val="minor"/>
      </rPr>
      <t xml:space="preserve">s, ok. The spreadsheet should now be functional. </t>
    </r>
  </si>
  <si>
    <t>Number of cases (overall percentage for radar chart in Summary worksheet)</t>
  </si>
  <si>
    <t>Recommendation 4</t>
  </si>
  <si>
    <t>not recorded</t>
  </si>
  <si>
    <r>
      <t xml:space="preserve">This data collection tool is made up of questions which can be used to assess how well your Trust is meeting recommendations made in </t>
    </r>
    <r>
      <rPr>
        <i/>
        <sz val="11"/>
        <color theme="1"/>
        <rFont val="Calibri"/>
        <family val="2"/>
        <scheme val="minor"/>
      </rPr>
      <t>"Failure to Function"</t>
    </r>
  </si>
  <si>
    <t>Summary data is given in the worksheet "Summary".</t>
  </si>
  <si>
    <r>
      <t xml:space="preserve">Patient 10                                              </t>
    </r>
    <r>
      <rPr>
        <i/>
        <sz val="12"/>
        <color theme="1"/>
        <rFont val="Calibri"/>
        <family val="2"/>
        <scheme val="minor"/>
      </rPr>
      <t>(this tool has been set up for up to 10 patients. If inserting details of more patients, add rows above this row so that the formulae below are not affected)</t>
    </r>
  </si>
  <si>
    <t>yes</t>
  </si>
  <si>
    <t>Recommendation 3</t>
  </si>
  <si>
    <t>Recommendation 5</t>
  </si>
  <si>
    <t>Age (on day 1 of the hospital admission) - years</t>
  </si>
  <si>
    <t>10a</t>
  </si>
  <si>
    <t>10b</t>
  </si>
  <si>
    <t>12a</t>
  </si>
  <si>
    <t>12b</t>
  </si>
  <si>
    <t>12c</t>
  </si>
  <si>
    <t>14a</t>
  </si>
  <si>
    <t>14b</t>
  </si>
  <si>
    <t>Answer1</t>
  </si>
  <si>
    <t xml:space="preserve">Male </t>
  </si>
  <si>
    <t>Answer9</t>
  </si>
  <si>
    <t>Answer10</t>
  </si>
  <si>
    <t>Answer11</t>
  </si>
  <si>
    <t>N/A – initially made by a consultant</t>
  </si>
  <si>
    <t>Not documented</t>
  </si>
  <si>
    <t>N/A - too unstable for rehabilitation or patient died</t>
  </si>
  <si>
    <t>N/A - no escalation decision made</t>
  </si>
  <si>
    <t>N/A - no discharge summary sent</t>
  </si>
  <si>
    <t>THIS SHEET WILL BE HIDDEN</t>
  </si>
  <si>
    <t>Admission details</t>
  </si>
  <si>
    <t>hh:mm (24 hour clock)</t>
  </si>
  <si>
    <t>No data/not documented</t>
  </si>
  <si>
    <t>No data/Not answered/Not documented</t>
  </si>
  <si>
    <t>This toolkit can be used in conjunction with the Recommendation Checklist. This can be found by clicking on the adjacent report image or at:</t>
  </si>
  <si>
    <t>https://www.ncepod.org.uk/2018pd.html</t>
  </si>
  <si>
    <t>Highs and Lows</t>
  </si>
  <si>
    <r>
      <t xml:space="preserve">Thank you for downloading the toolkit for </t>
    </r>
    <r>
      <rPr>
        <i/>
        <sz val="11"/>
        <color theme="1"/>
        <rFont val="Calibri"/>
        <family val="2"/>
        <scheme val="minor"/>
      </rPr>
      <t xml:space="preserve">'Highs and Lows'. </t>
    </r>
    <r>
      <rPr>
        <sz val="11"/>
        <color theme="1"/>
        <rFont val="Calibri"/>
        <family val="2"/>
        <scheme val="minor"/>
      </rPr>
      <t>We hope you find this useful and if you have any feedback please do contact us at info@ncepod.org.uk (see below for link). Please could you advise your local audit department if you plan to undertake this audit.  It is important that they are made aware of it for the benefit of demonstrating Trust/Board activity and also so that they are in a position to support you and endorse the activity for your benefit.</t>
    </r>
  </si>
  <si>
    <t>During surgery, was the glucose level documented as follows:</t>
  </si>
  <si>
    <t>11a</t>
  </si>
  <si>
    <t>11b</t>
  </si>
  <si>
    <t>11c</t>
  </si>
  <si>
    <t>11d</t>
  </si>
  <si>
    <r>
      <t xml:space="preserve">During handover from theatre recovery </t>
    </r>
    <r>
      <rPr>
        <sz val="8"/>
        <color theme="1"/>
        <rFont val="Calibri"/>
        <family val="2"/>
        <scheme val="minor"/>
      </rPr>
      <t> </t>
    </r>
    <r>
      <rPr>
        <sz val="11"/>
        <color theme="1"/>
        <rFont val="Calibri"/>
        <family val="2"/>
        <scheme val="minor"/>
      </rPr>
      <t>to the ward, were the following documented in the case notes:</t>
    </r>
  </si>
  <si>
    <t>In the pre-operative assessment clinic prior to elective surgery, is there evidence in the case notes or electronic record that the patient had:</t>
  </si>
  <si>
    <t>4a</t>
  </si>
  <si>
    <t>4b</t>
  </si>
  <si>
    <t>7a</t>
  </si>
  <si>
    <t>7b</t>
  </si>
  <si>
    <t>11e</t>
  </si>
  <si>
    <t>11f</t>
  </si>
  <si>
    <t>12d</t>
  </si>
  <si>
    <t>14c</t>
  </si>
  <si>
    <t>14d</t>
  </si>
  <si>
    <t>14e</t>
  </si>
  <si>
    <r>
      <t xml:space="preserve">Ensure a safe handover of patients with diabetes from theatre recovery to ward, this should be documented in the case notes and include:
a.  Medications given in theatre
b. Glucose level on leaving the recovery area
c.  Glucose level on arriving into the ward
d. Ongoing management of diabetes, especially VRIII
e. Criteria for contacting the diabetes team
</t>
    </r>
    <r>
      <rPr>
        <b/>
        <i/>
        <sz val="11"/>
        <color theme="1"/>
        <rFont val="Calibri"/>
        <family val="2"/>
      </rPr>
      <t>(Clinical Lead for Perioperative Diabetes Management, Clinical Directors, Medical Directors, Directors of Nursing)</t>
    </r>
  </si>
  <si>
    <t xml:space="preserve">Recommendation 7 </t>
  </si>
  <si>
    <t>14f</t>
  </si>
  <si>
    <t>Access to the diabetes multidisciplinary team, including diabetes specialist nurse input</t>
  </si>
  <si>
    <t>Written instructions regarding their diabetes management plan prior to surgery</t>
  </si>
  <si>
    <t>Was the patient prioritised on the operating list, including coordination of emergency surgery?</t>
  </si>
  <si>
    <t>N/A - not high risk</t>
  </si>
  <si>
    <t>N/A - did not have poor diabetes control</t>
  </si>
  <si>
    <t>If the patient was high risk such as having type 1 diabetes, were they identified as being so?</t>
  </si>
  <si>
    <t>Satisfactory HbA1c levels within 3 months of referral</t>
  </si>
  <si>
    <t>Control of co-morbidities</t>
  </si>
  <si>
    <t>A list of all current medications</t>
  </si>
  <si>
    <t>The patient’s body mass index (BMI)</t>
  </si>
  <si>
    <t>Estimated glomerular filtration rate (eGFR)</t>
  </si>
  <si>
    <t>Perioperative risk rating</t>
  </si>
  <si>
    <t>Criteria for contacting the diabetes team</t>
  </si>
  <si>
    <t>Whether or not patient on VRIII</t>
  </si>
  <si>
    <t>Ongoing management of diabetes</t>
  </si>
  <si>
    <t>Glucose level on arriving into the ward</t>
  </si>
  <si>
    <t>Glucose level on leaving the recovery area</t>
  </si>
  <si>
    <t>Medications given in theatre</t>
  </si>
  <si>
    <t>Was an alert system used to highlight the need for glucose monitoring? (e.g. tagging of electronic medical records, use of a patient passport or unique stickers in paper based case notes)?</t>
  </si>
  <si>
    <t>In anaesthetic charts</t>
  </si>
  <si>
    <t>In theatre recovery</t>
  </si>
  <si>
    <t>In early warning scoring systems</t>
  </si>
  <si>
    <r>
      <t xml:space="preserve">Appoint a clinical lead for perioperative diabetes care in hospitals where surgical services are provided. This person will be responsible for developing policies and processes to:
a) Ensure diabetes management is optimised for surgery
b) Ensure patients with diabetes are prioritised on the operating list, including the co-ordination of emergency surgery*
c) Identify when involvement of the diabetes multidisciplinary team, including diabetes specialist nurse, is required
d) Ensure high-risk patients are identified, such as those with type 1 diabetes
e) Identify patients with poor diabetes control who may need pre-operative optimisation or VRIII
f) Audit cases of prolonged starvation
g) Ensure high quality discharge planning.
</t>
    </r>
    <r>
      <rPr>
        <b/>
        <i/>
        <sz val="11"/>
        <color theme="1"/>
        <rFont val="Calibri"/>
        <family val="2"/>
        <scheme val="minor"/>
      </rPr>
      <t>(Clinical Lead for Perioperative Diabetes Management, Medical Directors, Directors of Nursing)</t>
    </r>
    <r>
      <rPr>
        <sz val="11"/>
        <color theme="1"/>
        <rFont val="Calibri"/>
        <family val="2"/>
        <scheme val="minor"/>
      </rPr>
      <t xml:space="preserve">
* This supports the recommendation from the National Emergency Laparotomy Audit</t>
    </r>
  </si>
  <si>
    <r>
      <t xml:space="preserve">Use a standardised referral process for elective surgery to ensure appropriate assessment and optimisation of diabetes. This should include:
a. Satisfactory HbA1c levels within 3 months of referral
b. Control of co-morbidities
c. A list of all current medications
d. The patient’s body mass index (BMI)
e. Estimated glomerular filtration rate (eGFR)
f. Perioperative risk rating.
</t>
    </r>
    <r>
      <rPr>
        <b/>
        <i/>
        <sz val="11"/>
        <color theme="1"/>
        <rFont val="Calibri"/>
        <family val="2"/>
        <scheme val="minor"/>
      </rPr>
      <t>(Primary Care Providers, Commissioners, Clinical Lead for Perioperative Diabetes Management, Lead anaesthetist for pre-operative assessment)</t>
    </r>
  </si>
  <si>
    <r>
      <t xml:space="preserve">Ensure that patients with diabetes undergoing surgery are closely monitored and their glucose levels managed accordingly. Glucose monitoring should be included:
a. at sign-in and sign-out stages of the surgical safety checklist (e.g. WHO safety checklist)
b. in anaesthetic charts
c. in theatre recovery
d. in early warning scoring systems
System markers and alerts should be used to raise awareness of glucose levels, e.g. tagging of electronic medical records, use of a patient passport or unique stickers in paper based case notes.
</t>
    </r>
    <r>
      <rPr>
        <b/>
        <i/>
        <sz val="11"/>
        <color theme="1"/>
        <rFont val="Calibri"/>
        <family val="2"/>
        <scheme val="minor"/>
      </rPr>
      <t>(Clinical Lead for Perioperative Diabetes Management, Lead Anaesthetist for Pre- Operative Assessment, Clinical Directors, Medical Directors, Directors of Nursing)</t>
    </r>
  </si>
  <si>
    <r>
      <rPr>
        <b/>
        <sz val="12"/>
        <color theme="1"/>
        <rFont val="Calibri"/>
        <family val="2"/>
        <scheme val="minor"/>
      </rPr>
      <t>Complete section 11 only if the patient was referred for elective surgery</t>
    </r>
    <r>
      <rPr>
        <sz val="12"/>
        <color theme="1"/>
        <rFont val="Calibri"/>
        <family val="2"/>
        <scheme val="minor"/>
      </rPr>
      <t xml:space="preserve"> - did the assessment and optimisation of diabetes include:</t>
    </r>
  </si>
  <si>
    <t>For patients with poor diabetes control, was the patient started on a VRIII?</t>
  </si>
  <si>
    <t>Were any important aspects omitted from the discharge summary e.g. new insulin/medication, Diabetes Nurse Specialist follow-up, high HbA1c/blood glucose, patient education arrangements</t>
  </si>
  <si>
    <t>At sign-in and sign-out stages of the surgical safety checklist (e.g. WHO safety checklist)</t>
  </si>
  <si>
    <t>number in report</t>
  </si>
  <si>
    <t>corresponding number in chart</t>
  </si>
  <si>
    <t>If YES, was this identified prior to surgery?</t>
  </si>
  <si>
    <t>N/A - did not have elective surgery</t>
  </si>
  <si>
    <t>Answer12</t>
  </si>
  <si>
    <t>N/A</t>
  </si>
  <si>
    <r>
      <t xml:space="preserve">Ensure that patients with diabetes attending a pre-operative assessment clinic prior to elective surgery have:
a. Access to the diabetes multidisciplinary team, including diabetes specialist nurse input
b. Written instructions regarding their diabetes management plan prior to surgery.
</t>
    </r>
    <r>
      <rPr>
        <b/>
        <i/>
        <sz val="11"/>
        <color theme="1"/>
        <rFont val="Calibri"/>
        <family val="2"/>
        <scheme val="minor"/>
      </rPr>
      <t>(Lead Anaesthetist for Pre-operative Assessment, Clinical Lead for Perioperative Diabetes Management)</t>
    </r>
  </si>
  <si>
    <t>Was the patient’s diabetes management optimised for surgery?</t>
  </si>
  <si>
    <t>During this admission, was the patient seen by members of a multidisciplinary diabetes team including a diabetes specialist nurse?</t>
  </si>
  <si>
    <t>Was the length of time the patient fasted before surgery recorded in the case notes/electronic patient record?</t>
  </si>
  <si>
    <t>Did you record this for audit purposes (or is there evidence that your colleagues did?)</t>
  </si>
  <si>
    <t>Please complete as many questions which are applicable to the care of the patient.  This NCEPOD study focused on patients aged 16 or over who had type 1 or type 2 diabetes and who underwent a surgical procedure.</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</si>
</sst>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
      <u/>
      <sz val="11"/>
      <color theme="10"/>
      <name val="Calibri"/>
      <family val="2"/>
    </font>
    <font>
      <sz val="9"/>
      <color theme="1"/>
      <name val="Arial"/>
      <family val="2"/>
    </font>
    <font>
      <b/>
      <sz val="11"/>
      <name val="Calibri"/>
      <family val="2"/>
      <scheme val="minor"/>
    </font>
    <font>
      <b/>
      <sz val="11"/>
      <color theme="5"/>
      <name val="Calibri"/>
      <family val="2"/>
      <scheme val="minor"/>
    </font>
    <font>
      <b/>
      <sz val="11"/>
      <color theme="9"/>
      <name val="Calibri"/>
      <family val="2"/>
      <scheme val="minor"/>
    </font>
    <font>
      <b/>
      <sz val="11"/>
      <color rgb="FFFF0000"/>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sz val="8"/>
      <color theme="1"/>
      <name val="Calibri"/>
      <family val="2"/>
      <scheme val="minor"/>
    </font>
    <font>
      <b/>
      <sz val="12"/>
      <name val="Calibri"/>
      <family val="2"/>
      <scheme val="minor"/>
    </font>
    <font>
      <sz val="12"/>
      <name val="Calibri"/>
      <family val="2"/>
      <scheme val="minor"/>
    </font>
    <font>
      <i/>
      <sz val="12"/>
      <color theme="1"/>
      <name val="Calibri"/>
      <family val="2"/>
      <scheme val="minor"/>
    </font>
    <font>
      <b/>
      <sz val="12"/>
      <color rgb="FFFF0000"/>
      <name val="Calibri"/>
      <family val="2"/>
      <scheme val="minor"/>
    </font>
    <font>
      <sz val="11"/>
      <name val="Calibri"/>
      <family val="2"/>
      <scheme val="minor"/>
    </font>
    <font>
      <sz val="9"/>
      <color theme="1"/>
      <name val="Tahoma"/>
      <family val="2"/>
    </font>
    <font>
      <b/>
      <i/>
      <sz val="11"/>
      <color theme="1"/>
      <name val="Calibri"/>
      <family val="2"/>
      <scheme val="minor"/>
    </font>
    <font>
      <sz val="11"/>
      <color theme="1"/>
      <name val="Calibri"/>
      <family val="2"/>
    </font>
    <font>
      <b/>
      <i/>
      <sz val="11"/>
      <color theme="1"/>
      <name val="Calibri"/>
      <family val="2"/>
    </font>
    <font>
      <sz val="12"/>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3499862666707357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0" fontId="6" fillId="0" borderId="0" applyNumberFormat="0" applyFill="0" applyBorder="0" applyAlignment="0" applyProtection="0">
      <alignment vertical="top"/>
      <protection locked="0"/>
    </xf>
  </cellStyleXfs>
  <cellXfs count="174">
    <xf numFmtId="0" fontId="0" fillId="0" borderId="0" xfId="0"/>
    <xf numFmtId="0" fontId="0" fillId="2" borderId="0" xfId="0" applyFill="1" applyProtection="1">
      <protection locked="0"/>
    </xf>
    <xf numFmtId="0" fontId="0" fillId="2" borderId="0" xfId="0" applyFill="1"/>
    <xf numFmtId="0" fontId="0" fillId="2" borderId="0" xfId="0" applyFill="1" applyAlignment="1" applyProtection="1">
      <protection locked="0"/>
    </xf>
    <xf numFmtId="0" fontId="3" fillId="2" borderId="0" xfId="0" applyFont="1" applyFill="1" applyAlignment="1" applyProtection="1">
      <alignment horizontal="center"/>
      <protection locked="0"/>
    </xf>
    <xf numFmtId="0" fontId="4" fillId="2" borderId="0" xfId="0" applyFont="1" applyFill="1" applyAlignment="1" applyProtection="1">
      <alignment horizontal="center"/>
      <protection locked="0"/>
    </xf>
    <xf numFmtId="0" fontId="6" fillId="2" borderId="0" xfId="1" applyFill="1" applyAlignment="1" applyProtection="1">
      <protection locked="0"/>
    </xf>
    <xf numFmtId="0" fontId="0" fillId="2" borderId="0" xfId="0" applyFill="1" applyAlignment="1" applyProtection="1">
      <alignment wrapText="1"/>
      <protection locked="0"/>
    </xf>
    <xf numFmtId="0" fontId="3" fillId="2" borderId="0" xfId="0" applyFont="1" applyFill="1"/>
    <xf numFmtId="0" fontId="0" fillId="2" borderId="0" xfId="0" applyFill="1" applyAlignment="1">
      <alignment wrapText="1"/>
    </xf>
    <xf numFmtId="0" fontId="2" fillId="2" borderId="0" xfId="0" applyFont="1" applyFill="1" applyProtection="1"/>
    <xf numFmtId="0" fontId="0" fillId="2" borderId="0" xfId="0" applyFill="1" applyProtection="1"/>
    <xf numFmtId="0" fontId="0" fillId="2" borderId="0" xfId="0" applyFill="1" applyAlignment="1" applyProtection="1">
      <alignment wrapText="1"/>
    </xf>
    <xf numFmtId="0" fontId="0" fillId="2" borderId="0" xfId="0" applyFont="1" applyFill="1" applyProtection="1"/>
    <xf numFmtId="0" fontId="2" fillId="2" borderId="0" xfId="0" applyFont="1" applyFill="1"/>
    <xf numFmtId="0" fontId="0" fillId="0" borderId="0" xfId="0" applyFont="1" applyFill="1" applyAlignment="1">
      <alignment horizontal="left" vertical="top" wrapText="1"/>
    </xf>
    <xf numFmtId="0" fontId="0" fillId="0" borderId="0" xfId="0" applyAlignment="1">
      <alignment horizontal="center"/>
    </xf>
    <xf numFmtId="0" fontId="2" fillId="2" borderId="7" xfId="0" applyFont="1" applyFill="1" applyBorder="1" applyAlignment="1">
      <alignment horizontal="center"/>
    </xf>
    <xf numFmtId="0" fontId="0" fillId="3" borderId="1" xfId="0" applyFill="1" applyBorder="1" applyAlignment="1">
      <alignment horizontal="center"/>
    </xf>
    <xf numFmtId="0" fontId="0" fillId="2" borderId="0" xfId="0" applyFill="1" applyAlignment="1">
      <alignment horizontal="center"/>
    </xf>
    <xf numFmtId="0" fontId="0" fillId="0" borderId="0" xfId="0" applyAlignment="1">
      <alignment horizontal="left"/>
    </xf>
    <xf numFmtId="0" fontId="2" fillId="0" borderId="1" xfId="0" applyFont="1" applyFill="1" applyBorder="1" applyAlignment="1">
      <alignment horizontal="left" vertical="top" wrapText="1"/>
    </xf>
    <xf numFmtId="0" fontId="2" fillId="0" borderId="0" xfId="0" applyFont="1" applyFill="1" applyAlignment="1">
      <alignment horizontal="left" vertical="top" wrapText="1"/>
    </xf>
    <xf numFmtId="0" fontId="10" fillId="2" borderId="1" xfId="0" applyFont="1" applyFill="1" applyBorder="1"/>
    <xf numFmtId="1" fontId="10" fillId="2" borderId="1" xfId="0" applyNumberFormat="1" applyFont="1" applyFill="1" applyBorder="1"/>
    <xf numFmtId="0" fontId="9" fillId="2" borderId="1" xfId="0" applyFont="1" applyFill="1" applyBorder="1"/>
    <xf numFmtId="1" fontId="9" fillId="2" borderId="1" xfId="0" applyNumberFormat="1" applyFont="1" applyFill="1" applyBorder="1" applyAlignment="1">
      <alignment horizontal="right"/>
    </xf>
    <xf numFmtId="0" fontId="11" fillId="0" borderId="1" xfId="0" applyFont="1" applyBorder="1"/>
    <xf numFmtId="0" fontId="11" fillId="0" borderId="6" xfId="0" applyFont="1" applyBorder="1" applyAlignment="1">
      <alignment horizontal="right"/>
    </xf>
    <xf numFmtId="49" fontId="0" fillId="0" borderId="0" xfId="0" applyNumberFormat="1" applyFont="1" applyAlignment="1">
      <alignment horizontal="left"/>
    </xf>
    <xf numFmtId="0" fontId="0" fillId="0" borderId="0" xfId="0" applyNumberFormat="1" applyAlignment="1">
      <alignment horizontal="left"/>
    </xf>
    <xf numFmtId="0" fontId="0" fillId="0" borderId="0" xfId="0" applyNumberFormat="1" applyFont="1" applyAlignment="1">
      <alignment horizontal="left"/>
    </xf>
    <xf numFmtId="0" fontId="6" fillId="0" borderId="0" xfId="1" applyFill="1" applyAlignment="1" applyProtection="1"/>
    <xf numFmtId="0" fontId="0" fillId="0" borderId="0" xfId="0" applyAlignment="1">
      <alignment vertical="center"/>
    </xf>
    <xf numFmtId="0" fontId="7" fillId="0" borderId="0" xfId="0" applyFont="1" applyAlignment="1">
      <alignment vertical="top" wrapText="1"/>
    </xf>
    <xf numFmtId="0" fontId="13" fillId="0" borderId="0" xfId="0" applyFont="1" applyAlignment="1">
      <alignment horizontal="center" vertical="top" wrapText="1"/>
    </xf>
    <xf numFmtId="0" fontId="17" fillId="2"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17" fillId="2" borderId="0" xfId="0" applyFont="1" applyFill="1" applyAlignment="1">
      <alignment horizontal="left" vertical="top" wrapText="1"/>
    </xf>
    <xf numFmtId="0" fontId="13" fillId="0" borderId="0" xfId="0" applyFont="1" applyBorder="1" applyAlignment="1">
      <alignment horizontal="center" vertical="top" wrapText="1"/>
    </xf>
    <xf numFmtId="0" fontId="13" fillId="0" borderId="0" xfId="0" applyFont="1" applyAlignment="1">
      <alignment horizontal="left" vertical="top" wrapText="1"/>
    </xf>
    <xf numFmtId="1" fontId="13" fillId="0" borderId="0" xfId="0" applyNumberFormat="1" applyFont="1" applyAlignment="1">
      <alignment horizontal="left" vertical="top" wrapText="1"/>
    </xf>
    <xf numFmtId="0" fontId="13" fillId="0" borderId="0" xfId="0" applyFont="1" applyFill="1" applyAlignment="1">
      <alignment horizontal="left" vertical="top" wrapText="1"/>
    </xf>
    <xf numFmtId="0" fontId="0" fillId="0" borderId="1" xfId="0" applyFont="1" applyBorder="1" applyAlignment="1">
      <alignment vertical="top" wrapText="1"/>
    </xf>
    <xf numFmtId="0" fontId="13" fillId="0" borderId="1" xfId="0" applyFont="1" applyBorder="1" applyAlignment="1">
      <alignment vertical="top" wrapText="1"/>
    </xf>
    <xf numFmtId="0" fontId="13" fillId="0" borderId="9" xfId="0" applyFont="1" applyBorder="1" applyAlignment="1">
      <alignment horizontal="center" vertical="top" wrapText="1"/>
    </xf>
    <xf numFmtId="0" fontId="0" fillId="0" borderId="0" xfId="0" applyBorder="1"/>
    <xf numFmtId="0" fontId="0" fillId="0" borderId="0" xfId="0" applyFill="1" applyBorder="1" applyAlignment="1">
      <alignment horizontal="left"/>
    </xf>
    <xf numFmtId="0" fontId="20" fillId="0" borderId="0" xfId="0" applyFont="1"/>
    <xf numFmtId="0" fontId="1" fillId="0" borderId="0" xfId="0" applyFont="1"/>
    <xf numFmtId="0" fontId="16" fillId="2" borderId="3" xfId="0" applyFont="1" applyFill="1" applyBorder="1" applyAlignment="1">
      <alignment horizontal="center" vertical="top" wrapText="1"/>
    </xf>
    <xf numFmtId="0" fontId="14" fillId="2" borderId="9" xfId="0" applyFont="1" applyFill="1" applyBorder="1" applyAlignment="1">
      <alignment horizontal="left" vertical="top" wrapText="1"/>
    </xf>
    <xf numFmtId="0" fontId="0" fillId="0" borderId="0" xfId="0" applyAlignment="1">
      <alignment vertical="top" wrapText="1"/>
    </xf>
    <xf numFmtId="0" fontId="17" fillId="2" borderId="2" xfId="0" applyFont="1" applyFill="1" applyBorder="1" applyAlignment="1">
      <alignment horizontal="left" vertical="top" wrapText="1"/>
    </xf>
    <xf numFmtId="0" fontId="19" fillId="2" borderId="0" xfId="0" applyFont="1" applyFill="1" applyAlignment="1">
      <alignment horizontal="left" vertical="top" wrapText="1"/>
    </xf>
    <xf numFmtId="0" fontId="16" fillId="2" borderId="3" xfId="0" applyFont="1" applyFill="1" applyBorder="1" applyAlignment="1">
      <alignment horizontal="left" vertical="top" wrapText="1"/>
    </xf>
    <xf numFmtId="0" fontId="17" fillId="2" borderId="3" xfId="0" applyFont="1" applyFill="1" applyBorder="1" applyAlignment="1">
      <alignment horizontal="left" vertical="top" wrapText="1"/>
    </xf>
    <xf numFmtId="0" fontId="17" fillId="0" borderId="3" xfId="0" applyFont="1" applyFill="1" applyBorder="1" applyAlignment="1">
      <alignment horizontal="center" vertical="top" wrapText="1"/>
    </xf>
    <xf numFmtId="0" fontId="13" fillId="2" borderId="9" xfId="0" applyFont="1" applyFill="1" applyBorder="1" applyAlignment="1">
      <alignment horizontal="center" vertical="top" wrapText="1"/>
    </xf>
    <xf numFmtId="0" fontId="13" fillId="0" borderId="0" xfId="0" applyFont="1" applyBorder="1" applyAlignment="1">
      <alignment horizontal="left" vertical="top" wrapText="1"/>
    </xf>
    <xf numFmtId="1" fontId="16" fillId="0" borderId="1" xfId="0" applyNumberFormat="1" applyFont="1" applyFill="1" applyBorder="1" applyAlignment="1">
      <alignment horizontal="left" vertical="top" wrapText="1"/>
    </xf>
    <xf numFmtId="0" fontId="13" fillId="4" borderId="0" xfId="0" applyFont="1" applyFill="1" applyAlignment="1">
      <alignment horizontal="center" vertical="top" wrapText="1"/>
    </xf>
    <xf numFmtId="0" fontId="13" fillId="4" borderId="0" xfId="0" applyFont="1" applyFill="1" applyAlignment="1">
      <alignment horizontal="left" vertical="top" wrapText="1"/>
    </xf>
    <xf numFmtId="1" fontId="17" fillId="0" borderId="1" xfId="0" applyNumberFormat="1" applyFont="1" applyFill="1" applyBorder="1" applyAlignment="1">
      <alignment horizontal="left" vertical="top" wrapText="1"/>
    </xf>
    <xf numFmtId="1" fontId="13" fillId="4" borderId="0" xfId="0" applyNumberFormat="1" applyFont="1" applyFill="1" applyAlignment="1">
      <alignment horizontal="left" vertical="top" wrapText="1"/>
    </xf>
    <xf numFmtId="0" fontId="13" fillId="0" borderId="0" xfId="0" applyFont="1" applyFill="1" applyAlignment="1">
      <alignment horizontal="center" vertical="top" wrapText="1"/>
    </xf>
    <xf numFmtId="0" fontId="13" fillId="2" borderId="0" xfId="0" applyFont="1" applyFill="1" applyAlignment="1">
      <alignment horizontal="left" vertical="top" wrapText="1"/>
    </xf>
    <xf numFmtId="0" fontId="17" fillId="0" borderId="0" xfId="0" applyFont="1" applyAlignment="1">
      <alignment horizontal="center" vertical="top" wrapText="1"/>
    </xf>
    <xf numFmtId="0" fontId="0" fillId="0" borderId="0" xfId="0" applyAlignment="1">
      <alignment vertical="top" wrapText="1"/>
    </xf>
    <xf numFmtId="0" fontId="13" fillId="0" borderId="3" xfId="0" applyFont="1" applyBorder="1" applyAlignment="1">
      <alignment horizontal="center" vertical="top" wrapText="1"/>
    </xf>
    <xf numFmtId="0" fontId="12" fillId="0" borderId="3" xfId="0" applyFont="1" applyBorder="1" applyAlignment="1">
      <alignment horizontal="center" vertical="top" wrapText="1"/>
    </xf>
    <xf numFmtId="0" fontId="2" fillId="0" borderId="3" xfId="0" applyFont="1" applyFill="1" applyBorder="1" applyAlignment="1">
      <alignment horizontal="center" wrapText="1"/>
    </xf>
    <xf numFmtId="0" fontId="16" fillId="0" borderId="3" xfId="0" applyFont="1" applyFill="1" applyBorder="1" applyAlignment="1">
      <alignment horizontal="center" vertical="top" wrapText="1"/>
    </xf>
    <xf numFmtId="0" fontId="2" fillId="0" borderId="3" xfId="0" applyFont="1" applyFill="1" applyBorder="1" applyAlignment="1">
      <alignment horizontal="center" vertical="top" wrapText="1"/>
    </xf>
    <xf numFmtId="0" fontId="13" fillId="2" borderId="1" xfId="0" applyFont="1" applyFill="1" applyBorder="1" applyAlignment="1">
      <alignment horizontal="left" vertical="top" wrapText="1"/>
    </xf>
    <xf numFmtId="0" fontId="22" fillId="0" borderId="0" xfId="0" applyFont="1" applyAlignment="1">
      <alignment vertical="top" wrapText="1"/>
    </xf>
    <xf numFmtId="0" fontId="13" fillId="4" borderId="9" xfId="0" applyFont="1" applyFill="1" applyBorder="1" applyAlignment="1">
      <alignment horizontal="center" vertical="top" wrapText="1"/>
    </xf>
    <xf numFmtId="0" fontId="13" fillId="4" borderId="8" xfId="0" applyFont="1" applyFill="1" applyBorder="1" applyAlignment="1">
      <alignment horizontal="center" vertical="top" wrapText="1"/>
    </xf>
    <xf numFmtId="0" fontId="13" fillId="0" borderId="9" xfId="0" applyFont="1" applyFill="1" applyBorder="1" applyAlignment="1">
      <alignment horizontal="center" vertical="top" wrapText="1"/>
    </xf>
    <xf numFmtId="0" fontId="17" fillId="4" borderId="9" xfId="0" applyFont="1" applyFill="1" applyBorder="1" applyAlignment="1">
      <alignment horizontal="center" vertical="top" wrapText="1"/>
    </xf>
    <xf numFmtId="0" fontId="0" fillId="0" borderId="1" xfId="0" applyBorder="1" applyAlignment="1">
      <alignment vertical="top" wrapText="1"/>
    </xf>
    <xf numFmtId="0" fontId="0" fillId="0" borderId="1" xfId="0" applyFont="1" applyBorder="1" applyAlignment="1">
      <alignment horizontal="left" vertical="top" wrapText="1"/>
    </xf>
    <xf numFmtId="0" fontId="12" fillId="2" borderId="9" xfId="0" applyFont="1" applyFill="1" applyBorder="1" applyAlignment="1">
      <alignment horizontal="left" vertical="top" wrapText="1"/>
    </xf>
    <xf numFmtId="0" fontId="21" fillId="0" borderId="9" xfId="0" applyFont="1" applyBorder="1" applyAlignment="1">
      <alignment vertical="center"/>
    </xf>
    <xf numFmtId="0" fontId="22" fillId="0" borderId="0" xfId="0" applyFont="1" applyAlignment="1">
      <alignment vertical="center"/>
    </xf>
    <xf numFmtId="0" fontId="21" fillId="0" borderId="0" xfId="0" applyFont="1" applyAlignment="1">
      <alignment horizontal="left" vertical="top" wrapText="1"/>
    </xf>
    <xf numFmtId="0" fontId="0" fillId="4" borderId="0" xfId="0" applyFill="1" applyAlignment="1">
      <alignment vertical="top" wrapText="1"/>
    </xf>
    <xf numFmtId="0" fontId="6" fillId="0" borderId="0" xfId="1" applyAlignment="1" applyProtection="1"/>
    <xf numFmtId="20" fontId="0" fillId="0" borderId="0" xfId="0" applyNumberFormat="1" applyAlignment="1">
      <alignment horizontal="center" vertical="top" wrapText="1"/>
    </xf>
    <xf numFmtId="14" fontId="0" fillId="0" borderId="0" xfId="0" applyNumberFormat="1" applyAlignment="1">
      <alignment horizontal="center" vertical="top" wrapText="1"/>
    </xf>
    <xf numFmtId="0" fontId="0" fillId="0" borderId="0" xfId="0" applyAlignment="1">
      <alignment vertical="top" wrapText="1"/>
    </xf>
    <xf numFmtId="14" fontId="13" fillId="0" borderId="0" xfId="0" applyNumberFormat="1" applyFont="1" applyAlignment="1">
      <alignment vertical="top" wrapText="1"/>
    </xf>
    <xf numFmtId="0" fontId="13" fillId="0" borderId="0" xfId="0" applyFont="1" applyAlignment="1">
      <alignment vertical="top" wrapText="1"/>
    </xf>
    <xf numFmtId="20" fontId="13" fillId="0" borderId="0" xfId="0" applyNumberFormat="1" applyFont="1" applyAlignment="1">
      <alignment vertical="top" wrapText="1"/>
    </xf>
    <xf numFmtId="0" fontId="20" fillId="0" borderId="0" xfId="0" applyFont="1" applyAlignment="1">
      <alignment vertical="top" wrapText="1"/>
    </xf>
    <xf numFmtId="0" fontId="17" fillId="0" borderId="0" xfId="0" applyFont="1" applyAlignment="1">
      <alignment vertical="top" wrapText="1"/>
    </xf>
    <xf numFmtId="0" fontId="17" fillId="0" borderId="0" xfId="0" applyFont="1" applyFill="1" applyBorder="1" applyAlignment="1">
      <alignment vertical="top" wrapText="1"/>
    </xf>
    <xf numFmtId="0" fontId="13" fillId="0" borderId="0" xfId="0" applyFont="1" applyBorder="1" applyAlignment="1">
      <alignment vertical="top" wrapText="1"/>
    </xf>
    <xf numFmtId="0" fontId="17" fillId="0" borderId="0" xfId="0" applyFont="1" applyBorder="1" applyAlignment="1">
      <alignment vertical="top" wrapText="1"/>
    </xf>
    <xf numFmtId="0" fontId="13" fillId="0" borderId="0" xfId="0" applyFont="1" applyAlignment="1">
      <alignment horizontal="right" vertical="top" wrapText="1"/>
    </xf>
    <xf numFmtId="0" fontId="13" fillId="0" borderId="0" xfId="0" applyFont="1" applyFill="1" applyAlignment="1">
      <alignment horizontal="right" vertical="top" wrapText="1"/>
    </xf>
    <xf numFmtId="0" fontId="17" fillId="0" borderId="0" xfId="0" applyFont="1" applyAlignment="1">
      <alignment horizontal="right" vertical="top" wrapText="1"/>
    </xf>
    <xf numFmtId="1" fontId="13" fillId="0" borderId="0" xfId="0" applyNumberFormat="1" applyFont="1" applyAlignment="1">
      <alignment horizontal="right" vertical="top" wrapText="1"/>
    </xf>
    <xf numFmtId="1" fontId="13" fillId="0" borderId="0" xfId="0" applyNumberFormat="1" applyFont="1" applyFill="1" applyAlignment="1">
      <alignment horizontal="right" vertical="top" wrapText="1"/>
    </xf>
    <xf numFmtId="1" fontId="17" fillId="0" borderId="0" xfId="0" applyNumberFormat="1" applyFont="1" applyAlignment="1">
      <alignment horizontal="right" vertical="top" wrapText="1"/>
    </xf>
    <xf numFmtId="0" fontId="17" fillId="0" borderId="0" xfId="0" applyFont="1" applyFill="1" applyAlignment="1">
      <alignment horizontal="right" vertical="top" wrapText="1"/>
    </xf>
    <xf numFmtId="0" fontId="25" fillId="0" borderId="0" xfId="0" applyFont="1" applyFill="1" applyAlignment="1">
      <alignment horizontal="right" vertical="top" wrapText="1"/>
    </xf>
    <xf numFmtId="0" fontId="2" fillId="0" borderId="15" xfId="0" applyFont="1" applyFill="1" applyBorder="1" applyAlignment="1">
      <alignment horizontal="center"/>
    </xf>
    <xf numFmtId="0" fontId="2" fillId="0" borderId="16" xfId="0" applyFont="1" applyFill="1" applyBorder="1" applyAlignment="1">
      <alignment horizontal="center"/>
    </xf>
    <xf numFmtId="0" fontId="12" fillId="4" borderId="0" xfId="0" applyFont="1" applyFill="1" applyAlignment="1">
      <alignment horizontal="center" vertical="top" wrapText="1"/>
    </xf>
    <xf numFmtId="0" fontId="12" fillId="4" borderId="0" xfId="0" applyFont="1" applyFill="1" applyAlignment="1">
      <alignment horizontal="left" vertical="top" wrapText="1"/>
    </xf>
    <xf numFmtId="0" fontId="12" fillId="0" borderId="0" xfId="0" applyFont="1" applyAlignment="1">
      <alignment horizontal="right" vertical="top" wrapText="1"/>
    </xf>
    <xf numFmtId="0" fontId="12" fillId="0" borderId="0" xfId="0" applyFont="1" applyFill="1" applyAlignment="1">
      <alignment horizontal="right" vertical="top" wrapText="1"/>
    </xf>
    <xf numFmtId="0" fontId="16" fillId="0" borderId="0" xfId="0" applyFont="1" applyAlignment="1">
      <alignment horizontal="right" vertical="top" wrapText="1"/>
    </xf>
    <xf numFmtId="0" fontId="12" fillId="0" borderId="0" xfId="0" applyFont="1" applyAlignment="1">
      <alignment horizontal="left" vertical="top" wrapText="1"/>
    </xf>
    <xf numFmtId="1" fontId="0" fillId="0" borderId="1" xfId="0" applyNumberFormat="1" applyFont="1" applyFill="1" applyBorder="1" applyAlignment="1">
      <alignment horizontal="center"/>
    </xf>
    <xf numFmtId="0" fontId="0" fillId="0" borderId="0" xfId="0" applyFont="1" applyFill="1"/>
    <xf numFmtId="0" fontId="0" fillId="0" borderId="0" xfId="0" applyFont="1" applyFill="1" applyAlignment="1">
      <alignment horizontal="center"/>
    </xf>
    <xf numFmtId="0" fontId="2" fillId="0" borderId="1" xfId="0" applyFont="1" applyBorder="1"/>
    <xf numFmtId="1" fontId="2" fillId="2" borderId="1" xfId="0" applyNumberFormat="1" applyFont="1" applyFill="1" applyBorder="1" applyAlignment="1">
      <alignment vertical="top" wrapText="1"/>
    </xf>
    <xf numFmtId="0" fontId="2" fillId="0" borderId="1" xfId="0" applyFont="1" applyBorder="1" applyAlignment="1">
      <alignment horizontal="center"/>
    </xf>
    <xf numFmtId="1" fontId="8" fillId="0" borderId="1" xfId="0" applyNumberFormat="1" applyFont="1" applyFill="1" applyBorder="1" applyAlignment="1">
      <alignment horizontal="center"/>
    </xf>
    <xf numFmtId="0" fontId="17" fillId="0" borderId="0" xfId="0" applyFont="1" applyFill="1" applyAlignment="1">
      <alignment horizontal="left" vertical="top" wrapText="1"/>
    </xf>
    <xf numFmtId="0" fontId="0" fillId="0" borderId="1" xfId="0" applyFill="1" applyBorder="1" applyAlignment="1">
      <alignment vertical="top" wrapText="1"/>
    </xf>
    <xf numFmtId="0" fontId="0" fillId="0" borderId="0" xfId="0" applyFill="1" applyAlignment="1">
      <alignment vertical="top" wrapText="1"/>
    </xf>
    <xf numFmtId="0" fontId="13" fillId="0" borderId="0" xfId="0" applyFont="1" applyFill="1" applyBorder="1" applyAlignment="1">
      <alignment vertical="top" wrapText="1"/>
    </xf>
    <xf numFmtId="0" fontId="13" fillId="0" borderId="0" xfId="0" applyFont="1" applyFill="1" applyAlignment="1">
      <alignment vertical="top" wrapText="1"/>
    </xf>
    <xf numFmtId="0" fontId="0" fillId="0" borderId="1" xfId="0" applyFont="1" applyFill="1" applyBorder="1" applyAlignment="1">
      <alignment vertical="top" wrapText="1"/>
    </xf>
    <xf numFmtId="0" fontId="16" fillId="0" borderId="0" xfId="0" applyFont="1" applyFill="1" applyAlignment="1">
      <alignment horizontal="right" vertical="top" wrapText="1"/>
    </xf>
    <xf numFmtId="0" fontId="20" fillId="0" borderId="1" xfId="0" applyFont="1" applyBorder="1" applyAlignment="1">
      <alignment vertical="top" wrapText="1"/>
    </xf>
    <xf numFmtId="0" fontId="17" fillId="0" borderId="1" xfId="0" applyFont="1" applyBorder="1" applyAlignment="1">
      <alignment vertical="top" wrapText="1"/>
    </xf>
    <xf numFmtId="0" fontId="0" fillId="2" borderId="0" xfId="0" applyFill="1" applyAlignment="1" applyProtection="1">
      <alignment vertical="top" wrapText="1"/>
      <protection locked="0"/>
    </xf>
    <xf numFmtId="0" fontId="0" fillId="0" borderId="0" xfId="0" applyAlignment="1">
      <alignment wrapText="1"/>
    </xf>
    <xf numFmtId="0" fontId="20" fillId="2" borderId="0" xfId="0" applyFont="1" applyFill="1" applyAlignment="1" applyProtection="1">
      <alignment wrapText="1"/>
      <protection locked="0"/>
    </xf>
    <xf numFmtId="0" fontId="20" fillId="0" borderId="0" xfId="0" applyFont="1" applyAlignment="1">
      <alignment wrapText="1"/>
    </xf>
    <xf numFmtId="0" fontId="0" fillId="0" borderId="0" xfId="0" applyAlignment="1">
      <alignment vertical="top" wrapText="1"/>
    </xf>
    <xf numFmtId="0" fontId="12" fillId="0" borderId="11" xfId="0" applyFont="1"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11" xfId="0" applyFont="1" applyBorder="1" applyAlignment="1">
      <alignment vertical="top" wrapText="1"/>
    </xf>
    <xf numFmtId="0" fontId="0" fillId="0" borderId="12" xfId="0" applyFont="1" applyBorder="1" applyAlignment="1">
      <alignment vertical="top" wrapText="1"/>
    </xf>
    <xf numFmtId="0" fontId="0" fillId="0" borderId="13" xfId="0" applyBorder="1" applyAlignment="1">
      <alignment vertical="top" wrapText="1"/>
    </xf>
    <xf numFmtId="0" fontId="19" fillId="2" borderId="5" xfId="0" applyFont="1" applyFill="1" applyBorder="1" applyAlignment="1">
      <alignment horizontal="left" vertical="top" wrapText="1"/>
    </xf>
    <xf numFmtId="0" fontId="19" fillId="2" borderId="10" xfId="0" applyFont="1" applyFill="1" applyBorder="1" applyAlignment="1">
      <alignment horizontal="left" vertical="top" wrapText="1"/>
    </xf>
    <xf numFmtId="0" fontId="13" fillId="0" borderId="3" xfId="0" applyFont="1" applyBorder="1" applyAlignment="1">
      <alignment horizontal="center" vertical="top" wrapText="1"/>
    </xf>
    <xf numFmtId="0" fontId="12" fillId="0" borderId="3" xfId="0" applyFont="1" applyBorder="1" applyAlignment="1">
      <alignment horizontal="center" vertical="top" wrapText="1"/>
    </xf>
    <xf numFmtId="0" fontId="16" fillId="0" borderId="3" xfId="0" applyFont="1" applyFill="1" applyBorder="1" applyAlignment="1">
      <alignment horizontal="center" vertical="top" wrapText="1"/>
    </xf>
    <xf numFmtId="0" fontId="2" fillId="0" borderId="3" xfId="0" applyFont="1" applyBorder="1" applyAlignment="1">
      <alignment horizontal="center" vertical="top" wrapText="1"/>
    </xf>
    <xf numFmtId="0" fontId="0" fillId="0" borderId="3" xfId="0" applyBorder="1" applyAlignment="1">
      <alignment horizontal="center" vertical="top" wrapText="1"/>
    </xf>
    <xf numFmtId="0" fontId="17" fillId="0" borderId="3" xfId="0" applyFont="1" applyFill="1" applyBorder="1" applyAlignment="1">
      <alignment horizontal="center" vertical="top" wrapText="1"/>
    </xf>
    <xf numFmtId="0" fontId="0" fillId="0" borderId="3" xfId="0" applyFont="1" applyBorder="1" applyAlignment="1">
      <alignment horizontal="center" vertical="top" wrapText="1"/>
    </xf>
    <xf numFmtId="0" fontId="0" fillId="0" borderId="11" xfId="0" applyBorder="1" applyAlignment="1">
      <alignment horizontal="center" vertical="top" wrapText="1"/>
    </xf>
    <xf numFmtId="0" fontId="2" fillId="2" borderId="4" xfId="0" applyFont="1" applyFill="1" applyBorder="1" applyAlignment="1" applyProtection="1">
      <alignment horizontal="left" vertical="top" wrapText="1"/>
      <protection locked="0"/>
    </xf>
    <xf numFmtId="0" fontId="0" fillId="0" borderId="5" xfId="0" applyBorder="1" applyAlignment="1">
      <alignment horizontal="left" vertical="top" wrapText="1"/>
    </xf>
    <xf numFmtId="0" fontId="0" fillId="0" borderId="6" xfId="0" applyBorder="1" applyAlignment="1">
      <alignment horizontal="left" vertical="top" wrapText="1"/>
    </xf>
    <xf numFmtId="0" fontId="2" fillId="2" borderId="4" xfId="0" applyFont="1" applyFill="1"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2" fillId="2" borderId="7" xfId="0" applyFont="1" applyFill="1" applyBorder="1" applyAlignment="1">
      <alignment horizontal="left" vertical="top" wrapText="1"/>
    </xf>
    <xf numFmtId="0" fontId="2" fillId="2" borderId="14" xfId="0" applyFont="1" applyFill="1" applyBorder="1" applyAlignment="1">
      <alignment horizontal="left" vertical="top" wrapText="1"/>
    </xf>
    <xf numFmtId="0" fontId="0" fillId="0" borderId="14" xfId="0" applyBorder="1" applyAlignment="1">
      <alignment vertical="top" wrapText="1"/>
    </xf>
    <xf numFmtId="0" fontId="0" fillId="0" borderId="9" xfId="0" applyBorder="1" applyAlignment="1">
      <alignment vertical="top" wrapText="1"/>
    </xf>
    <xf numFmtId="0" fontId="2" fillId="2" borderId="7" xfId="0" applyFont="1" applyFill="1" applyBorder="1" applyAlignment="1">
      <alignment horizontal="center" vertical="top" wrapText="1"/>
    </xf>
    <xf numFmtId="0" fontId="2" fillId="2" borderId="14" xfId="0" applyFont="1" applyFill="1" applyBorder="1" applyAlignment="1">
      <alignment horizontal="center" vertical="top" wrapText="1"/>
    </xf>
    <xf numFmtId="0" fontId="0" fillId="0" borderId="5" xfId="0" applyBorder="1" applyAlignment="1">
      <alignment vertical="top" wrapText="1"/>
    </xf>
    <xf numFmtId="0" fontId="0" fillId="0" borderId="6" xfId="0" applyBorder="1" applyAlignment="1">
      <alignment vertical="top" wrapText="1"/>
    </xf>
    <xf numFmtId="0" fontId="3" fillId="0" borderId="8" xfId="0" applyFont="1" applyFill="1" applyBorder="1" applyAlignment="1">
      <alignment horizontal="center" vertical="top" wrapText="1"/>
    </xf>
    <xf numFmtId="0" fontId="0" fillId="0" borderId="8" xfId="0" applyBorder="1" applyAlignment="1">
      <alignment vertical="top" wrapText="1"/>
    </xf>
    <xf numFmtId="0" fontId="25" fillId="0" borderId="0" xfId="0" applyFont="1" applyFill="1" applyAlignment="1">
      <alignment horizontal="left" vertical="top" wrapText="1"/>
    </xf>
    <xf numFmtId="0" fontId="25" fillId="0" borderId="0" xfId="0" applyFont="1" applyFill="1" applyAlignment="1">
      <alignment horizontal="center" vertical="top" wrapText="1"/>
    </xf>
    <xf numFmtId="1" fontId="25" fillId="0" borderId="0" xfId="0" applyNumberFormat="1" applyFont="1" applyFill="1" applyAlignment="1">
      <alignment horizontal="left" vertical="top" wrapText="1"/>
    </xf>
    <xf numFmtId="1" fontId="25" fillId="0" borderId="0" xfId="0" applyNumberFormat="1" applyFont="1" applyFill="1" applyAlignment="1">
      <alignment horizontal="right" vertical="top" wrapText="1"/>
    </xf>
    <xf numFmtId="1" fontId="25" fillId="0" borderId="0" xfId="0" applyNumberFormat="1" applyFont="1" applyFill="1" applyAlignment="1">
      <alignment horizontal="right" vertical="center"/>
    </xf>
    <xf numFmtId="0" fontId="23" fillId="0" borderId="1" xfId="0" applyFont="1" applyBorder="1" applyAlignment="1">
      <alignment vertical="top" wrapText="1"/>
    </xf>
  </cellXfs>
  <cellStyles count="2">
    <cellStyle name="Hyperlink" xfId="1" builtinId="8"/>
    <cellStyle name="Normal" xfId="0" builtinId="0"/>
  </cellStyles>
  <dxfs count="37">
    <dxf>
      <fill>
        <patternFill>
          <bgColor rgb="FFC00000"/>
        </patternFill>
      </fill>
    </dxf>
    <dxf>
      <fill>
        <patternFill>
          <bgColor theme="5"/>
        </patternFill>
      </fill>
    </dxf>
    <dxf>
      <fill>
        <patternFill>
          <bgColor theme="9" tint="-0.24994659260841701"/>
        </patternFill>
      </fill>
    </dxf>
    <dxf>
      <font>
        <color theme="1"/>
      </font>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ont>
        <color rgb="FFFF000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100" b="1"/>
              <a:t>E</a:t>
            </a:r>
            <a:r>
              <a:rPr lang="en-GB" sz="1100" b="1" baseline="0"/>
              <a:t>xtent to which each report recommendation has been met (%)</a:t>
            </a:r>
            <a:endParaRPr lang="en-GB" sz="1100"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filled"/>
        <c:varyColors val="0"/>
        <c:ser>
          <c:idx val="1"/>
          <c:order val="0"/>
          <c:spPr>
            <a:solidFill>
              <a:schemeClr val="accent2"/>
            </a:solidFill>
            <a:ln>
              <a:noFill/>
            </a:ln>
            <a:effectLst/>
          </c:spPr>
          <c:val>
            <c:numRef>
              <c:f>Summary!$K$14:$O$14</c:f>
              <c:numCache>
                <c:formatCode>General</c:formatCode>
                <c:ptCount val="5"/>
                <c:pt idx="0">
                  <c:v>7</c:v>
                </c:pt>
                <c:pt idx="1">
                  <c:v>2</c:v>
                </c:pt>
                <c:pt idx="2">
                  <c:v>3</c:v>
                </c:pt>
                <c:pt idx="3">
                  <c:v>4</c:v>
                </c:pt>
                <c:pt idx="4">
                  <c:v>5</c:v>
                </c:pt>
              </c:numCache>
            </c:numRef>
          </c:val>
        </c:ser>
        <c:ser>
          <c:idx val="0"/>
          <c:order val="1"/>
          <c:spPr>
            <a:solidFill>
              <a:schemeClr val="accent1"/>
            </a:solidFill>
            <a:ln>
              <a:noFill/>
            </a:ln>
            <a:effectLst/>
          </c:spPr>
          <c:val>
            <c:numRef>
              <c:f>Summary!$K$27:$O$27</c:f>
              <c:numCache>
                <c:formatCode>0</c:formatCode>
                <c:ptCount val="5"/>
                <c:pt idx="0">
                  <c:v>0</c:v>
                </c:pt>
                <c:pt idx="1">
                  <c:v>0</c:v>
                </c:pt>
                <c:pt idx="2">
                  <c:v>0</c:v>
                </c:pt>
                <c:pt idx="3">
                  <c:v>0</c:v>
                </c:pt>
                <c:pt idx="4">
                  <c:v>0</c:v>
                </c:pt>
              </c:numCache>
            </c:numRef>
          </c:val>
        </c:ser>
        <c:dLbls>
          <c:showLegendKey val="0"/>
          <c:showVal val="0"/>
          <c:showCatName val="0"/>
          <c:showSerName val="0"/>
          <c:showPercent val="0"/>
          <c:showBubbleSize val="0"/>
        </c:dLbls>
        <c:axId val="473994344"/>
        <c:axId val="473994736"/>
        <c:extLst/>
      </c:radarChart>
      <c:catAx>
        <c:axId val="4739943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002060"/>
                </a:solidFill>
                <a:latin typeface="+mn-lt"/>
                <a:ea typeface="+mn-ea"/>
                <a:cs typeface="+mn-cs"/>
              </a:defRPr>
            </a:pPr>
            <a:endParaRPr lang="en-US"/>
          </a:p>
        </c:txPr>
        <c:crossAx val="473994736"/>
        <c:crosses val="autoZero"/>
        <c:auto val="1"/>
        <c:lblAlgn val="ctr"/>
        <c:lblOffset val="100"/>
        <c:noMultiLvlLbl val="0"/>
      </c:catAx>
      <c:valAx>
        <c:axId val="4739947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39943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alpha val="92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Recommendations!A1"/><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hyperlink" Target="https://www.ncepod.org.uk/2018pd.html"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B14"/><Relationship Id="rId13" Type="http://schemas.openxmlformats.org/officeDocument/2006/relationships/hyperlink" Target="#Recommendations!B22"/><Relationship Id="rId18" Type="http://schemas.openxmlformats.org/officeDocument/2006/relationships/hyperlink" Target="#Recommendations!A6"/><Relationship Id="rId3" Type="http://schemas.openxmlformats.org/officeDocument/2006/relationships/hyperlink" Target="#Recommendations!B5"/><Relationship Id="rId7" Type="http://schemas.openxmlformats.org/officeDocument/2006/relationships/hyperlink" Target="#Recommendations!B12"/><Relationship Id="rId12" Type="http://schemas.openxmlformats.org/officeDocument/2006/relationships/hyperlink" Target="#Recommendations!B19"/><Relationship Id="rId17" Type="http://schemas.openxmlformats.org/officeDocument/2006/relationships/hyperlink" Target="#Recommendations!A4"/><Relationship Id="rId2" Type="http://schemas.openxmlformats.org/officeDocument/2006/relationships/image" Target="../media/image2.gif"/><Relationship Id="rId16" Type="http://schemas.openxmlformats.org/officeDocument/2006/relationships/hyperlink" Target="#Recommendations!A5"/><Relationship Id="rId20" Type="http://schemas.openxmlformats.org/officeDocument/2006/relationships/hyperlink" Target="#Recommendations!A3"/><Relationship Id="rId1" Type="http://schemas.openxmlformats.org/officeDocument/2006/relationships/hyperlink" Target="#Recommendations!B6"/><Relationship Id="rId6" Type="http://schemas.openxmlformats.org/officeDocument/2006/relationships/hyperlink" Target="#Recommendations!B10"/><Relationship Id="rId11" Type="http://schemas.openxmlformats.org/officeDocument/2006/relationships/hyperlink" Target="#Recommendations!B18"/><Relationship Id="rId5" Type="http://schemas.openxmlformats.org/officeDocument/2006/relationships/hyperlink" Target="#Recommendations!B8"/><Relationship Id="rId15" Type="http://schemas.openxmlformats.org/officeDocument/2006/relationships/hyperlink" Target="#Recommendations!B24"/><Relationship Id="rId10" Type="http://schemas.openxmlformats.org/officeDocument/2006/relationships/hyperlink" Target="#Recommendations!B15"/><Relationship Id="rId19" Type="http://schemas.openxmlformats.org/officeDocument/2006/relationships/hyperlink" Target="#Recommendations!A7"/><Relationship Id="rId4" Type="http://schemas.openxmlformats.org/officeDocument/2006/relationships/hyperlink" Target="#Recommendations!B4"/><Relationship Id="rId9" Type="http://schemas.openxmlformats.org/officeDocument/2006/relationships/hyperlink" Target="#Recommendations!B16"/><Relationship Id="rId14" Type="http://schemas.openxmlformats.org/officeDocument/2006/relationships/hyperlink" Target="#Recommendations!B23"/></Relationships>
</file>

<file path=xl/drawings/_rels/drawing4.xml.rels><?xml version="1.0" encoding="UTF-8" standalone="yes"?>
<Relationships xmlns="http://schemas.openxmlformats.org/package/2006/relationships"><Relationship Id="rId8" Type="http://schemas.openxmlformats.org/officeDocument/2006/relationships/hyperlink" Target="#Recommendations!B4"/><Relationship Id="rId3" Type="http://schemas.openxmlformats.org/officeDocument/2006/relationships/hyperlink" Target="#Recommendations!A4"/><Relationship Id="rId7" Type="http://schemas.openxmlformats.org/officeDocument/2006/relationships/hyperlink" Target="#Recommendations!B3"/><Relationship Id="rId12" Type="http://schemas.openxmlformats.org/officeDocument/2006/relationships/chart" Target="../charts/chart1.xml"/><Relationship Id="rId2" Type="http://schemas.openxmlformats.org/officeDocument/2006/relationships/image" Target="../media/image4.png"/><Relationship Id="rId1" Type="http://schemas.openxmlformats.org/officeDocument/2006/relationships/hyperlink" Target="#Recommendations!A3"/><Relationship Id="rId6" Type="http://schemas.openxmlformats.org/officeDocument/2006/relationships/hyperlink" Target="#Recommendations!A7"/><Relationship Id="rId11" Type="http://schemas.openxmlformats.org/officeDocument/2006/relationships/hyperlink" Target="#Recommendations!B7"/><Relationship Id="rId5" Type="http://schemas.openxmlformats.org/officeDocument/2006/relationships/hyperlink" Target="#Recommendations!A6"/><Relationship Id="rId10" Type="http://schemas.openxmlformats.org/officeDocument/2006/relationships/hyperlink" Target="#Recommendations!B6"/><Relationship Id="rId4" Type="http://schemas.openxmlformats.org/officeDocument/2006/relationships/hyperlink" Target="#Recommendations!A5"/><Relationship Id="rId9" Type="http://schemas.openxmlformats.org/officeDocument/2006/relationships/hyperlink" Target="#Recommendations!B5"/></Relationships>
</file>

<file path=xl/drawings/drawing1.xml><?xml version="1.0" encoding="utf-8"?>
<xdr:wsDr xmlns:xdr="http://schemas.openxmlformats.org/drawingml/2006/spreadsheetDrawing" xmlns:a="http://schemas.openxmlformats.org/drawingml/2006/main">
  <xdr:twoCellAnchor editAs="oneCell">
    <xdr:from>
      <xdr:col>1</xdr:col>
      <xdr:colOff>1933575</xdr:colOff>
      <xdr:row>0</xdr:row>
      <xdr:rowOff>38100</xdr:rowOff>
    </xdr:from>
    <xdr:to>
      <xdr:col>1</xdr:col>
      <xdr:colOff>3743325</xdr:colOff>
      <xdr:row>2</xdr:row>
      <xdr:rowOff>167447</xdr:rowOff>
    </xdr:to>
    <xdr:pic>
      <xdr:nvPicPr>
        <xdr:cNvPr id="2" name="Picture 1" descr="NCEPOD Logo.bmp">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629275" y="38100"/>
          <a:ext cx="1809750" cy="510347"/>
        </a:xfrm>
        <a:prstGeom prst="rect">
          <a:avLst/>
        </a:prstGeom>
      </xdr:spPr>
    </xdr:pic>
    <xdr:clientData/>
  </xdr:twoCellAnchor>
  <xdr:twoCellAnchor editAs="oneCell">
    <xdr:from>
      <xdr:col>2</xdr:col>
      <xdr:colOff>104775</xdr:colOff>
      <xdr:row>12</xdr:row>
      <xdr:rowOff>19050</xdr:rowOff>
    </xdr:from>
    <xdr:to>
      <xdr:col>2</xdr:col>
      <xdr:colOff>285750</xdr:colOff>
      <xdr:row>13</xdr:row>
      <xdr:rowOff>857</xdr:rowOff>
    </xdr:to>
    <xdr:pic>
      <xdr:nvPicPr>
        <xdr:cNvPr id="3" name="Picture 63" descr="C:\Users\hfreeth\AppData\Local\Microsoft\Windows\Temporary Internet Files\Content.IE5\XLHOTTUP\MM900254501[1].gif">
          <a:hlinkClick xmlns:r="http://schemas.openxmlformats.org/officeDocument/2006/relationships" r:id="rId2"/>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9182100" y="3667125"/>
          <a:ext cx="180975" cy="172307"/>
        </a:xfrm>
        <a:prstGeom prst="rect">
          <a:avLst/>
        </a:prstGeom>
        <a:noFill/>
      </xdr:spPr>
    </xdr:pic>
    <xdr:clientData/>
  </xdr:twoCellAnchor>
  <xdr:twoCellAnchor>
    <xdr:from>
      <xdr:col>0</xdr:col>
      <xdr:colOff>523875</xdr:colOff>
      <xdr:row>6</xdr:row>
      <xdr:rowOff>152400</xdr:rowOff>
    </xdr:from>
    <xdr:to>
      <xdr:col>0</xdr:col>
      <xdr:colOff>1190625</xdr:colOff>
      <xdr:row>7</xdr:row>
      <xdr:rowOff>533400</xdr:rowOff>
    </xdr:to>
    <xdr:sp macro="" textlink="">
      <xdr:nvSpPr>
        <xdr:cNvPr id="4" name="Text Box 1">
          <a:hlinkClick xmlns:r="http://schemas.openxmlformats.org/officeDocument/2006/relationships" r:id="rId4"/>
          <a:extLst>
            <a:ext uri="{FF2B5EF4-FFF2-40B4-BE49-F238E27FC236}">
              <a16:creationId xmlns="" xmlns:a16="http://schemas.microsoft.com/office/drawing/2014/main" id="{00000000-0008-0000-0000-000004000000}"/>
            </a:ext>
          </a:extLst>
        </xdr:cNvPr>
        <xdr:cNvSpPr txBox="1">
          <a:spLocks noChangeArrowheads="1"/>
        </xdr:cNvSpPr>
      </xdr:nvSpPr>
      <xdr:spPr bwMode="auto">
        <a:xfrm>
          <a:off x="523875" y="1390650"/>
          <a:ext cx="666750" cy="57150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GB" sz="1100" b="0" i="0" u="none" strike="noStrike" baseline="0">
              <a:solidFill>
                <a:srgbClr val="000000"/>
              </a:solidFill>
              <a:latin typeface="Calibri"/>
              <a:cs typeface="Calibri"/>
            </a:rPr>
            <a:t>http://www.ncepod.org.uk/2015gih.htm</a:t>
          </a:r>
        </a:p>
      </xdr:txBody>
    </xdr:sp>
    <xdr:clientData/>
  </xdr:twoCellAnchor>
  <xdr:twoCellAnchor editAs="oneCell">
    <xdr:from>
      <xdr:col>0</xdr:col>
      <xdr:colOff>1</xdr:colOff>
      <xdr:row>0</xdr:row>
      <xdr:rowOff>1</xdr:rowOff>
    </xdr:from>
    <xdr:to>
      <xdr:col>0</xdr:col>
      <xdr:colOff>3683779</xdr:colOff>
      <xdr:row>20</xdr:row>
      <xdr:rowOff>66676</xdr:rowOff>
    </xdr:to>
    <xdr:pic>
      <xdr:nvPicPr>
        <xdr:cNvPr id="5" name="Picture 4">
          <a:hlinkClick xmlns:r="http://schemas.openxmlformats.org/officeDocument/2006/relationships" r:id="rId4"/>
        </xdr:cNvPr>
        <xdr:cNvPicPr>
          <a:picLocks noChangeAspect="1"/>
        </xdr:cNvPicPr>
      </xdr:nvPicPr>
      <xdr:blipFill>
        <a:blip xmlns:r="http://schemas.openxmlformats.org/officeDocument/2006/relationships" r:embed="rId5"/>
        <a:stretch>
          <a:fillRect/>
        </a:stretch>
      </xdr:blipFill>
      <xdr:spPr>
        <a:xfrm>
          <a:off x="1" y="1"/>
          <a:ext cx="3683778" cy="5219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5478187</xdr:colOff>
      <xdr:row>12</xdr:row>
      <xdr:rowOff>20434</xdr:rowOff>
    </xdr:from>
    <xdr:to>
      <xdr:col>0</xdr:col>
      <xdr:colOff>5659162</xdr:colOff>
      <xdr:row>12</xdr:row>
      <xdr:rowOff>192741</xdr:rowOff>
    </xdr:to>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78187" y="2392159"/>
          <a:ext cx="180975" cy="17230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25</xdr:col>
      <xdr:colOff>0</xdr:colOff>
      <xdr:row>3</xdr:row>
      <xdr:rowOff>57150</xdr:rowOff>
    </xdr:from>
    <xdr:to>
      <xdr:col>25</xdr:col>
      <xdr:colOff>0</xdr:colOff>
      <xdr:row>3</xdr:row>
      <xdr:rowOff>191357</xdr:rowOff>
    </xdr:to>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024800" y="647700"/>
          <a:ext cx="0" cy="134207"/>
        </a:xfrm>
        <a:prstGeom prst="rect">
          <a:avLst/>
        </a:prstGeom>
        <a:noFill/>
      </xdr:spPr>
    </xdr:pic>
    <xdr:clientData/>
  </xdr:twoCellAnchor>
  <xdr:twoCellAnchor editAs="oneCell">
    <xdr:from>
      <xdr:col>19</xdr:col>
      <xdr:colOff>0</xdr:colOff>
      <xdr:row>3</xdr:row>
      <xdr:rowOff>57150</xdr:rowOff>
    </xdr:from>
    <xdr:to>
      <xdr:col>19</xdr:col>
      <xdr:colOff>0</xdr:colOff>
      <xdr:row>3</xdr:row>
      <xdr:rowOff>191357</xdr:rowOff>
    </xdr:to>
    <xdr:pic>
      <xdr:nvPicPr>
        <xdr:cNvPr id="3" name="Picture 63" descr="C:\Users\hfreeth\AppData\Local\Microsoft\Windows\Temporary Internet Files\Content.IE5\XLHOTTUP\MM900254501[1].gif">
          <a:hlinkClick xmlns:r="http://schemas.openxmlformats.org/officeDocument/2006/relationships" r:id="rId3"/>
          <a:extLst>
            <a:ext uri="{FF2B5EF4-FFF2-40B4-BE49-F238E27FC236}">
              <a16:creationId xmlns=""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031950"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4" name="Picture 63" descr="C:\Users\hfreeth\AppData\Local\Microsoft\Windows\Temporary Internet Files\Content.IE5\XLHOTTUP\MM900254501[1].gif">
          <a:hlinkClick xmlns:r="http://schemas.openxmlformats.org/officeDocument/2006/relationships" r:id="rId4"/>
          <a:extLst>
            <a:ext uri="{FF2B5EF4-FFF2-40B4-BE49-F238E27FC236}">
              <a16:creationId xmlns=""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6" name="Picture 63"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7" name="Picture 63"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8" name="Picture 63" descr="C:\Users\hfreeth\AppData\Local\Microsoft\Windows\Temporary Internet Files\Content.IE5\XLHOTTUP\MM900254501[1].gif">
          <a:hlinkClick xmlns:r="http://schemas.openxmlformats.org/officeDocument/2006/relationships" r:id="rId7"/>
          <a:extLst>
            <a:ext uri="{FF2B5EF4-FFF2-40B4-BE49-F238E27FC236}">
              <a16:creationId xmlns=""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9"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10"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11"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12"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13" name="Picture 63" descr="C:\Users\hfreeth\AppData\Local\Microsoft\Windows\Temporary Internet Files\Content.IE5\XLHOTTUP\MM900254501[1].gif">
          <a:hlinkClick xmlns:r="http://schemas.openxmlformats.org/officeDocument/2006/relationships" r:id="rId9"/>
          <a:extLst>
            <a:ext uri="{FF2B5EF4-FFF2-40B4-BE49-F238E27FC236}">
              <a16:creationId xmlns=""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14"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15"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16"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17" name="Picture 63" descr="C:\Users\hfreeth\AppData\Local\Microsoft\Windows\Temporary Internet Files\Content.IE5\XLHOTTUP\MM900254501[1].gif">
          <a:hlinkClick xmlns:r="http://schemas.openxmlformats.org/officeDocument/2006/relationships" r:id="rId11"/>
          <a:extLst>
            <a:ext uri="{FF2B5EF4-FFF2-40B4-BE49-F238E27FC236}">
              <a16:creationId xmlns=""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18" name="Picture 63" descr="C:\Users\hfreeth\AppData\Local\Microsoft\Windows\Temporary Internet Files\Content.IE5\XLHOTTUP\MM900254501[1].gif">
          <a:hlinkClick xmlns:r="http://schemas.openxmlformats.org/officeDocument/2006/relationships" r:id="rId12"/>
          <a:extLst>
            <a:ext uri="{FF2B5EF4-FFF2-40B4-BE49-F238E27FC236}">
              <a16:creationId xmlns=""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19" name="Picture 63" descr="C:\Users\hfreeth\AppData\Local\Microsoft\Windows\Temporary Internet Files\Content.IE5\XLHOTTUP\MM900254501[1].gif">
          <a:hlinkClick xmlns:r="http://schemas.openxmlformats.org/officeDocument/2006/relationships" r:id="rId13"/>
          <a:extLst>
            <a:ext uri="{FF2B5EF4-FFF2-40B4-BE49-F238E27FC236}">
              <a16:creationId xmlns=""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20" name="Picture 63" descr="C:\Users\hfreeth\AppData\Local\Microsoft\Windows\Temporary Internet Files\Content.IE5\XLHOTTUP\MM900254501[1].gif">
          <a:hlinkClick xmlns:r="http://schemas.openxmlformats.org/officeDocument/2006/relationships" r:id="rId14"/>
          <a:extLst>
            <a:ext uri="{FF2B5EF4-FFF2-40B4-BE49-F238E27FC236}">
              <a16:creationId xmlns=""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21"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22"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23"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24"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25"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1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26" name="Picture 25"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400-00001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25</xdr:col>
      <xdr:colOff>0</xdr:colOff>
      <xdr:row>3</xdr:row>
      <xdr:rowOff>57150</xdr:rowOff>
    </xdr:from>
    <xdr:to>
      <xdr:col>25</xdr:col>
      <xdr:colOff>0</xdr:colOff>
      <xdr:row>3</xdr:row>
      <xdr:rowOff>191357</xdr:rowOff>
    </xdr:to>
    <xdr:pic>
      <xdr:nvPicPr>
        <xdr:cNvPr id="27" name="Picture 63" descr="C:\Users\hfreeth\AppData\Local\Microsoft\Windows\Temporary Internet Files\Content.IE5\XLHOTTUP\MM900254501[1].gif">
          <a:hlinkClick xmlns:r="http://schemas.openxmlformats.org/officeDocument/2006/relationships" r:id="rId11"/>
          <a:extLst>
            <a:ext uri="{FF2B5EF4-FFF2-40B4-BE49-F238E27FC236}">
              <a16:creationId xmlns="" xmlns:a16="http://schemas.microsoft.com/office/drawing/2014/main" id="{00000000-0008-0000-0400-00001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1</xdr:col>
      <xdr:colOff>657225</xdr:colOff>
      <xdr:row>3</xdr:row>
      <xdr:rowOff>57150</xdr:rowOff>
    </xdr:from>
    <xdr:to>
      <xdr:col>1</xdr:col>
      <xdr:colOff>657225</xdr:colOff>
      <xdr:row>3</xdr:row>
      <xdr:rowOff>191357</xdr:rowOff>
    </xdr:to>
    <xdr:pic>
      <xdr:nvPicPr>
        <xdr:cNvPr id="28" name="Picture 63" descr="C:\Users\hfreeth\AppData\Local\Microsoft\Windows\Temporary Internet Files\Content.IE5\XLHOTTUP\MM900254501[1].gif">
          <a:hlinkClick xmlns:r="http://schemas.openxmlformats.org/officeDocument/2006/relationships" r:id="rId3"/>
          <a:extLst>
            <a:ext uri="{FF2B5EF4-FFF2-40B4-BE49-F238E27FC236}">
              <a16:creationId xmlns="" xmlns:a16="http://schemas.microsoft.com/office/drawing/2014/main" id="{00000000-0008-0000-0400-00002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24150" y="647700"/>
          <a:ext cx="0" cy="134207"/>
        </a:xfrm>
        <a:prstGeom prst="rect">
          <a:avLst/>
        </a:prstGeom>
        <a:noFill/>
      </xdr:spPr>
    </xdr:pic>
    <xdr:clientData/>
  </xdr:twoCellAnchor>
  <xdr:oneCellAnchor>
    <xdr:from>
      <xdr:col>25</xdr:col>
      <xdr:colOff>0</xdr:colOff>
      <xdr:row>3</xdr:row>
      <xdr:rowOff>57150</xdr:rowOff>
    </xdr:from>
    <xdr:ext cx="0" cy="134207"/>
    <xdr:pic>
      <xdr:nvPicPr>
        <xdr:cNvPr id="2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oneCellAnchor>
  <xdr:oneCellAnchor>
    <xdr:from>
      <xdr:col>19</xdr:col>
      <xdr:colOff>0</xdr:colOff>
      <xdr:row>3</xdr:row>
      <xdr:rowOff>57150</xdr:rowOff>
    </xdr:from>
    <xdr:ext cx="0" cy="134207"/>
    <xdr:pic>
      <xdr:nvPicPr>
        <xdr:cNvPr id="3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031950" y="647700"/>
          <a:ext cx="0" cy="134207"/>
        </a:xfrm>
        <a:prstGeom prst="rect">
          <a:avLst/>
        </a:prstGeom>
        <a:noFill/>
      </xdr:spPr>
    </xdr:pic>
    <xdr:clientData/>
  </xdr:oneCellAnchor>
  <xdr:oneCellAnchor>
    <xdr:from>
      <xdr:col>13</xdr:col>
      <xdr:colOff>857250</xdr:colOff>
      <xdr:row>3</xdr:row>
      <xdr:rowOff>57150</xdr:rowOff>
    </xdr:from>
    <xdr:ext cx="0" cy="134207"/>
    <xdr:pic>
      <xdr:nvPicPr>
        <xdr:cNvPr id="3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49275" y="647700"/>
          <a:ext cx="0" cy="134207"/>
        </a:xfrm>
        <a:prstGeom prst="rect">
          <a:avLst/>
        </a:prstGeom>
        <a:noFill/>
      </xdr:spPr>
    </xdr:pic>
    <xdr:clientData/>
  </xdr:oneCellAnchor>
  <xdr:oneCellAnchor>
    <xdr:from>
      <xdr:col>13</xdr:col>
      <xdr:colOff>857250</xdr:colOff>
      <xdr:row>3</xdr:row>
      <xdr:rowOff>57150</xdr:rowOff>
    </xdr:from>
    <xdr:ext cx="0" cy="134207"/>
    <xdr:pic>
      <xdr:nvPicPr>
        <xdr:cNvPr id="3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49275" y="647700"/>
          <a:ext cx="0" cy="134207"/>
        </a:xfrm>
        <a:prstGeom prst="rect">
          <a:avLst/>
        </a:prstGeom>
        <a:noFill/>
      </xdr:spPr>
    </xdr:pic>
    <xdr:clientData/>
  </xdr:oneCellAnchor>
  <xdr:oneCellAnchor>
    <xdr:from>
      <xdr:col>15</xdr:col>
      <xdr:colOff>0</xdr:colOff>
      <xdr:row>3</xdr:row>
      <xdr:rowOff>57150</xdr:rowOff>
    </xdr:from>
    <xdr:ext cx="0" cy="134207"/>
    <xdr:pic>
      <xdr:nvPicPr>
        <xdr:cNvPr id="43"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697075" y="647700"/>
          <a:ext cx="0" cy="134207"/>
        </a:xfrm>
        <a:prstGeom prst="rect">
          <a:avLst/>
        </a:prstGeom>
        <a:noFill/>
      </xdr:spPr>
    </xdr:pic>
    <xdr:clientData/>
  </xdr:oneCellAnchor>
  <xdr:oneCellAnchor>
    <xdr:from>
      <xdr:col>15</xdr:col>
      <xdr:colOff>0</xdr:colOff>
      <xdr:row>3</xdr:row>
      <xdr:rowOff>57150</xdr:rowOff>
    </xdr:from>
    <xdr:ext cx="0" cy="134207"/>
    <xdr:pic>
      <xdr:nvPicPr>
        <xdr:cNvPr id="4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697075" y="647700"/>
          <a:ext cx="0" cy="134207"/>
        </a:xfrm>
        <a:prstGeom prst="rect">
          <a:avLst/>
        </a:prstGeom>
        <a:noFill/>
      </xdr:spPr>
    </xdr:pic>
    <xdr:clientData/>
  </xdr:oneCellAnchor>
  <xdr:oneCellAnchor>
    <xdr:from>
      <xdr:col>15</xdr:col>
      <xdr:colOff>857250</xdr:colOff>
      <xdr:row>3</xdr:row>
      <xdr:rowOff>57150</xdr:rowOff>
    </xdr:from>
    <xdr:ext cx="0" cy="134207"/>
    <xdr:pic>
      <xdr:nvPicPr>
        <xdr:cNvPr id="4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621125" y="647700"/>
          <a:ext cx="0" cy="134207"/>
        </a:xfrm>
        <a:prstGeom prst="rect">
          <a:avLst/>
        </a:prstGeom>
        <a:noFill/>
      </xdr:spPr>
    </xdr:pic>
    <xdr:clientData/>
  </xdr:oneCellAnchor>
  <xdr:oneCellAnchor>
    <xdr:from>
      <xdr:col>15</xdr:col>
      <xdr:colOff>857250</xdr:colOff>
      <xdr:row>3</xdr:row>
      <xdr:rowOff>57150</xdr:rowOff>
    </xdr:from>
    <xdr:ext cx="0" cy="134207"/>
    <xdr:pic>
      <xdr:nvPicPr>
        <xdr:cNvPr id="4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621125" y="647700"/>
          <a:ext cx="0" cy="134207"/>
        </a:xfrm>
        <a:prstGeom prst="rect">
          <a:avLst/>
        </a:prstGeom>
        <a:noFill/>
      </xdr:spPr>
    </xdr:pic>
    <xdr:clientData/>
  </xdr:oneCellAnchor>
  <xdr:oneCellAnchor>
    <xdr:from>
      <xdr:col>17</xdr:col>
      <xdr:colOff>857250</xdr:colOff>
      <xdr:row>3</xdr:row>
      <xdr:rowOff>57150</xdr:rowOff>
    </xdr:from>
    <xdr:ext cx="0" cy="134207"/>
    <xdr:pic>
      <xdr:nvPicPr>
        <xdr:cNvPr id="49" name="Picture 48"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754600" y="647700"/>
          <a:ext cx="0" cy="134207"/>
        </a:xfrm>
        <a:prstGeom prst="rect">
          <a:avLst/>
        </a:prstGeom>
        <a:noFill/>
      </xdr:spPr>
    </xdr:pic>
    <xdr:clientData/>
  </xdr:oneCellAnchor>
  <xdr:oneCellAnchor>
    <xdr:from>
      <xdr:col>17</xdr:col>
      <xdr:colOff>857250</xdr:colOff>
      <xdr:row>3</xdr:row>
      <xdr:rowOff>57150</xdr:rowOff>
    </xdr:from>
    <xdr:ext cx="0" cy="134207"/>
    <xdr:pic>
      <xdr:nvPicPr>
        <xdr:cNvPr id="5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754600" y="647700"/>
          <a:ext cx="0" cy="134207"/>
        </a:xfrm>
        <a:prstGeom prst="rect">
          <a:avLst/>
        </a:prstGeom>
        <a:noFill/>
      </xdr:spPr>
    </xdr:pic>
    <xdr:clientData/>
  </xdr:oneCellAnchor>
  <xdr:oneCellAnchor>
    <xdr:from>
      <xdr:col>18</xdr:col>
      <xdr:colOff>866775</xdr:colOff>
      <xdr:row>2</xdr:row>
      <xdr:rowOff>19050</xdr:rowOff>
    </xdr:from>
    <xdr:ext cx="180975" cy="172307"/>
    <xdr:pic>
      <xdr:nvPicPr>
        <xdr:cNvPr id="51" name="Picture 63" descr="C:\Users\hfreeth\AppData\Local\Microsoft\Windows\Temporary Internet Files\Content.IE5\XLHOTTUP\MM900254501[1].gif">
          <a:hlinkClick xmlns:r="http://schemas.openxmlformats.org/officeDocument/2006/relationships" r:id="rId16"/>
          <a:extLst>
            <a:ext uri="{FF2B5EF4-FFF2-40B4-BE49-F238E27FC236}">
              <a16:creationId xmlns="" xmlns:a16="http://schemas.microsoft.com/office/drawing/2014/main"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699450" y="428625"/>
          <a:ext cx="180975" cy="172307"/>
        </a:xfrm>
        <a:prstGeom prst="rect">
          <a:avLst/>
        </a:prstGeom>
        <a:noFill/>
      </xdr:spPr>
    </xdr:pic>
    <xdr:clientData/>
  </xdr:oneCellAnchor>
  <xdr:oneCellAnchor>
    <xdr:from>
      <xdr:col>18</xdr:col>
      <xdr:colOff>0</xdr:colOff>
      <xdr:row>3</xdr:row>
      <xdr:rowOff>57150</xdr:rowOff>
    </xdr:from>
    <xdr:ext cx="0" cy="134207"/>
    <xdr:pic>
      <xdr:nvPicPr>
        <xdr:cNvPr id="5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650200" y="647700"/>
          <a:ext cx="0" cy="134207"/>
        </a:xfrm>
        <a:prstGeom prst="rect">
          <a:avLst/>
        </a:prstGeom>
        <a:noFill/>
      </xdr:spPr>
    </xdr:pic>
    <xdr:clientData/>
  </xdr:oneCellAnchor>
  <xdr:oneCellAnchor>
    <xdr:from>
      <xdr:col>18</xdr:col>
      <xdr:colOff>0</xdr:colOff>
      <xdr:row>3</xdr:row>
      <xdr:rowOff>57150</xdr:rowOff>
    </xdr:from>
    <xdr:ext cx="0" cy="134207"/>
    <xdr:pic>
      <xdr:nvPicPr>
        <xdr:cNvPr id="53"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650200" y="647700"/>
          <a:ext cx="0" cy="134207"/>
        </a:xfrm>
        <a:prstGeom prst="rect">
          <a:avLst/>
        </a:prstGeom>
        <a:noFill/>
      </xdr:spPr>
    </xdr:pic>
    <xdr:clientData/>
  </xdr:oneCellAnchor>
  <xdr:oneCellAnchor>
    <xdr:from>
      <xdr:col>18</xdr:col>
      <xdr:colOff>0</xdr:colOff>
      <xdr:row>3</xdr:row>
      <xdr:rowOff>57150</xdr:rowOff>
    </xdr:from>
    <xdr:ext cx="0" cy="134207"/>
    <xdr:pic>
      <xdr:nvPicPr>
        <xdr:cNvPr id="5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098000" y="647700"/>
          <a:ext cx="0" cy="134207"/>
        </a:xfrm>
        <a:prstGeom prst="rect">
          <a:avLst/>
        </a:prstGeom>
        <a:noFill/>
      </xdr:spPr>
    </xdr:pic>
    <xdr:clientData/>
  </xdr:oneCellAnchor>
  <xdr:oneCellAnchor>
    <xdr:from>
      <xdr:col>18</xdr:col>
      <xdr:colOff>0</xdr:colOff>
      <xdr:row>3</xdr:row>
      <xdr:rowOff>57150</xdr:rowOff>
    </xdr:from>
    <xdr:ext cx="0" cy="134207"/>
    <xdr:pic>
      <xdr:nvPicPr>
        <xdr:cNvPr id="5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098000" y="647700"/>
          <a:ext cx="0" cy="134207"/>
        </a:xfrm>
        <a:prstGeom prst="rect">
          <a:avLst/>
        </a:prstGeom>
        <a:noFill/>
      </xdr:spPr>
    </xdr:pic>
    <xdr:clientData/>
  </xdr:oneCellAnchor>
  <xdr:oneCellAnchor>
    <xdr:from>
      <xdr:col>18</xdr:col>
      <xdr:colOff>0</xdr:colOff>
      <xdr:row>3</xdr:row>
      <xdr:rowOff>57150</xdr:rowOff>
    </xdr:from>
    <xdr:ext cx="0" cy="134207"/>
    <xdr:pic>
      <xdr:nvPicPr>
        <xdr:cNvPr id="5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545800" y="647700"/>
          <a:ext cx="0" cy="134207"/>
        </a:xfrm>
        <a:prstGeom prst="rect">
          <a:avLst/>
        </a:prstGeom>
        <a:noFill/>
      </xdr:spPr>
    </xdr:pic>
    <xdr:clientData/>
  </xdr:oneCellAnchor>
  <xdr:oneCellAnchor>
    <xdr:from>
      <xdr:col>18</xdr:col>
      <xdr:colOff>0</xdr:colOff>
      <xdr:row>3</xdr:row>
      <xdr:rowOff>57150</xdr:rowOff>
    </xdr:from>
    <xdr:ext cx="0" cy="134207"/>
    <xdr:pic>
      <xdr:nvPicPr>
        <xdr:cNvPr id="5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545800" y="647700"/>
          <a:ext cx="0" cy="134207"/>
        </a:xfrm>
        <a:prstGeom prst="rect">
          <a:avLst/>
        </a:prstGeom>
        <a:noFill/>
      </xdr:spPr>
    </xdr:pic>
    <xdr:clientData/>
  </xdr:oneCellAnchor>
  <xdr:oneCellAnchor>
    <xdr:from>
      <xdr:col>18</xdr:col>
      <xdr:colOff>0</xdr:colOff>
      <xdr:row>3</xdr:row>
      <xdr:rowOff>57150</xdr:rowOff>
    </xdr:from>
    <xdr:ext cx="0" cy="134207"/>
    <xdr:pic>
      <xdr:nvPicPr>
        <xdr:cNvPr id="6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993600" y="647700"/>
          <a:ext cx="0" cy="134207"/>
        </a:xfrm>
        <a:prstGeom prst="rect">
          <a:avLst/>
        </a:prstGeom>
        <a:noFill/>
      </xdr:spPr>
    </xdr:pic>
    <xdr:clientData/>
  </xdr:oneCellAnchor>
  <xdr:oneCellAnchor>
    <xdr:from>
      <xdr:col>18</xdr:col>
      <xdr:colOff>0</xdr:colOff>
      <xdr:row>3</xdr:row>
      <xdr:rowOff>57150</xdr:rowOff>
    </xdr:from>
    <xdr:ext cx="0" cy="134207"/>
    <xdr:pic>
      <xdr:nvPicPr>
        <xdr:cNvPr id="6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993600" y="647700"/>
          <a:ext cx="0" cy="134207"/>
        </a:xfrm>
        <a:prstGeom prst="rect">
          <a:avLst/>
        </a:prstGeom>
        <a:noFill/>
      </xdr:spPr>
    </xdr:pic>
    <xdr:clientData/>
  </xdr:oneCellAnchor>
  <xdr:oneCellAnchor>
    <xdr:from>
      <xdr:col>18</xdr:col>
      <xdr:colOff>857250</xdr:colOff>
      <xdr:row>3</xdr:row>
      <xdr:rowOff>57150</xdr:rowOff>
    </xdr:from>
    <xdr:ext cx="0" cy="134207"/>
    <xdr:pic>
      <xdr:nvPicPr>
        <xdr:cNvPr id="6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441400" y="647700"/>
          <a:ext cx="0" cy="134207"/>
        </a:xfrm>
        <a:prstGeom prst="rect">
          <a:avLst/>
        </a:prstGeom>
        <a:noFill/>
      </xdr:spPr>
    </xdr:pic>
    <xdr:clientData/>
  </xdr:oneCellAnchor>
  <xdr:oneCellAnchor>
    <xdr:from>
      <xdr:col>18</xdr:col>
      <xdr:colOff>857250</xdr:colOff>
      <xdr:row>3</xdr:row>
      <xdr:rowOff>57150</xdr:rowOff>
    </xdr:from>
    <xdr:ext cx="0" cy="134207"/>
    <xdr:pic>
      <xdr:nvPicPr>
        <xdr:cNvPr id="6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441400" y="647700"/>
          <a:ext cx="0" cy="134207"/>
        </a:xfrm>
        <a:prstGeom prst="rect">
          <a:avLst/>
        </a:prstGeom>
        <a:noFill/>
      </xdr:spPr>
    </xdr:pic>
    <xdr:clientData/>
  </xdr:oneCellAnchor>
  <xdr:oneCellAnchor>
    <xdr:from>
      <xdr:col>19</xdr:col>
      <xdr:colOff>857250</xdr:colOff>
      <xdr:row>3</xdr:row>
      <xdr:rowOff>57150</xdr:rowOff>
    </xdr:from>
    <xdr:ext cx="0" cy="134207"/>
    <xdr:pic>
      <xdr:nvPicPr>
        <xdr:cNvPr id="6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19</xdr:col>
      <xdr:colOff>857250</xdr:colOff>
      <xdr:row>3</xdr:row>
      <xdr:rowOff>57150</xdr:rowOff>
    </xdr:from>
    <xdr:ext cx="0" cy="134207"/>
    <xdr:pic>
      <xdr:nvPicPr>
        <xdr:cNvPr id="6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21</xdr:col>
      <xdr:colOff>857250</xdr:colOff>
      <xdr:row>3</xdr:row>
      <xdr:rowOff>57150</xdr:rowOff>
    </xdr:from>
    <xdr:ext cx="0" cy="134207"/>
    <xdr:pic>
      <xdr:nvPicPr>
        <xdr:cNvPr id="6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21</xdr:col>
      <xdr:colOff>857250</xdr:colOff>
      <xdr:row>3</xdr:row>
      <xdr:rowOff>57150</xdr:rowOff>
    </xdr:from>
    <xdr:ext cx="0" cy="134207"/>
    <xdr:pic>
      <xdr:nvPicPr>
        <xdr:cNvPr id="7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19</xdr:col>
      <xdr:colOff>857250</xdr:colOff>
      <xdr:row>3</xdr:row>
      <xdr:rowOff>57150</xdr:rowOff>
    </xdr:from>
    <xdr:ext cx="0" cy="134207"/>
    <xdr:pic>
      <xdr:nvPicPr>
        <xdr:cNvPr id="7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19</xdr:col>
      <xdr:colOff>857250</xdr:colOff>
      <xdr:row>3</xdr:row>
      <xdr:rowOff>57150</xdr:rowOff>
    </xdr:from>
    <xdr:ext cx="0" cy="134207"/>
    <xdr:pic>
      <xdr:nvPicPr>
        <xdr:cNvPr id="7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21</xdr:col>
      <xdr:colOff>857250</xdr:colOff>
      <xdr:row>3</xdr:row>
      <xdr:rowOff>57150</xdr:rowOff>
    </xdr:from>
    <xdr:ext cx="0" cy="134207"/>
    <xdr:pic>
      <xdr:nvPicPr>
        <xdr:cNvPr id="7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21</xdr:col>
      <xdr:colOff>857250</xdr:colOff>
      <xdr:row>3</xdr:row>
      <xdr:rowOff>57150</xdr:rowOff>
    </xdr:from>
    <xdr:ext cx="0" cy="134207"/>
    <xdr:pic>
      <xdr:nvPicPr>
        <xdr:cNvPr id="7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22</xdr:col>
      <xdr:colOff>857250</xdr:colOff>
      <xdr:row>3</xdr:row>
      <xdr:rowOff>57150</xdr:rowOff>
    </xdr:from>
    <xdr:ext cx="0" cy="134207"/>
    <xdr:pic>
      <xdr:nvPicPr>
        <xdr:cNvPr id="7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84800" y="647700"/>
          <a:ext cx="0" cy="134207"/>
        </a:xfrm>
        <a:prstGeom prst="rect">
          <a:avLst/>
        </a:prstGeom>
        <a:noFill/>
      </xdr:spPr>
    </xdr:pic>
    <xdr:clientData/>
  </xdr:oneCellAnchor>
  <xdr:oneCellAnchor>
    <xdr:from>
      <xdr:col>22</xdr:col>
      <xdr:colOff>857250</xdr:colOff>
      <xdr:row>3</xdr:row>
      <xdr:rowOff>57150</xdr:rowOff>
    </xdr:from>
    <xdr:ext cx="0" cy="134207"/>
    <xdr:pic>
      <xdr:nvPicPr>
        <xdr:cNvPr id="7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84800" y="647700"/>
          <a:ext cx="0" cy="134207"/>
        </a:xfrm>
        <a:prstGeom prst="rect">
          <a:avLst/>
        </a:prstGeom>
        <a:noFill/>
      </xdr:spPr>
    </xdr:pic>
    <xdr:clientData/>
  </xdr:oneCellAnchor>
  <xdr:oneCellAnchor>
    <xdr:from>
      <xdr:col>24</xdr:col>
      <xdr:colOff>857250</xdr:colOff>
      <xdr:row>3</xdr:row>
      <xdr:rowOff>57150</xdr:rowOff>
    </xdr:from>
    <xdr:ext cx="0" cy="134207"/>
    <xdr:pic>
      <xdr:nvPicPr>
        <xdr:cNvPr id="8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128200" y="647700"/>
          <a:ext cx="0" cy="134207"/>
        </a:xfrm>
        <a:prstGeom prst="rect">
          <a:avLst/>
        </a:prstGeom>
        <a:noFill/>
      </xdr:spPr>
    </xdr:pic>
    <xdr:clientData/>
  </xdr:oneCellAnchor>
  <xdr:oneCellAnchor>
    <xdr:from>
      <xdr:col>24</xdr:col>
      <xdr:colOff>857250</xdr:colOff>
      <xdr:row>3</xdr:row>
      <xdr:rowOff>57150</xdr:rowOff>
    </xdr:from>
    <xdr:ext cx="0" cy="134207"/>
    <xdr:pic>
      <xdr:nvPicPr>
        <xdr:cNvPr id="8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128200" y="647700"/>
          <a:ext cx="0" cy="134207"/>
        </a:xfrm>
        <a:prstGeom prst="rect">
          <a:avLst/>
        </a:prstGeom>
        <a:noFill/>
      </xdr:spPr>
    </xdr:pic>
    <xdr:clientData/>
  </xdr:oneCellAnchor>
  <xdr:oneCellAnchor>
    <xdr:from>
      <xdr:col>25</xdr:col>
      <xdr:colOff>0</xdr:colOff>
      <xdr:row>3</xdr:row>
      <xdr:rowOff>57150</xdr:rowOff>
    </xdr:from>
    <xdr:ext cx="0" cy="134207"/>
    <xdr:pic>
      <xdr:nvPicPr>
        <xdr:cNvPr id="83"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090475" y="647700"/>
          <a:ext cx="0" cy="134207"/>
        </a:xfrm>
        <a:prstGeom prst="rect">
          <a:avLst/>
        </a:prstGeom>
        <a:noFill/>
      </xdr:spPr>
    </xdr:pic>
    <xdr:clientData/>
  </xdr:oneCellAnchor>
  <xdr:oneCellAnchor>
    <xdr:from>
      <xdr:col>25</xdr:col>
      <xdr:colOff>0</xdr:colOff>
      <xdr:row>3</xdr:row>
      <xdr:rowOff>57150</xdr:rowOff>
    </xdr:from>
    <xdr:ext cx="0" cy="134207"/>
    <xdr:pic>
      <xdr:nvPicPr>
        <xdr:cNvPr id="8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090475" y="647700"/>
          <a:ext cx="0" cy="134207"/>
        </a:xfrm>
        <a:prstGeom prst="rect">
          <a:avLst/>
        </a:prstGeom>
        <a:noFill/>
      </xdr:spPr>
    </xdr:pic>
    <xdr:clientData/>
  </xdr:oneCellAnchor>
  <xdr:oneCellAnchor>
    <xdr:from>
      <xdr:col>25</xdr:col>
      <xdr:colOff>0</xdr:colOff>
      <xdr:row>3</xdr:row>
      <xdr:rowOff>57150</xdr:rowOff>
    </xdr:from>
    <xdr:ext cx="0" cy="134207"/>
    <xdr:pic>
      <xdr:nvPicPr>
        <xdr:cNvPr id="8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604950" y="647700"/>
          <a:ext cx="0" cy="134207"/>
        </a:xfrm>
        <a:prstGeom prst="rect">
          <a:avLst/>
        </a:prstGeom>
        <a:noFill/>
      </xdr:spPr>
    </xdr:pic>
    <xdr:clientData/>
  </xdr:oneCellAnchor>
  <xdr:oneCellAnchor>
    <xdr:from>
      <xdr:col>25</xdr:col>
      <xdr:colOff>0</xdr:colOff>
      <xdr:row>3</xdr:row>
      <xdr:rowOff>57150</xdr:rowOff>
    </xdr:from>
    <xdr:ext cx="0" cy="134207"/>
    <xdr:pic>
      <xdr:nvPicPr>
        <xdr:cNvPr id="8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604950" y="647700"/>
          <a:ext cx="0" cy="134207"/>
        </a:xfrm>
        <a:prstGeom prst="rect">
          <a:avLst/>
        </a:prstGeom>
        <a:noFill/>
      </xdr:spPr>
    </xdr:pic>
    <xdr:clientData/>
  </xdr:oneCellAnchor>
  <xdr:oneCellAnchor>
    <xdr:from>
      <xdr:col>25</xdr:col>
      <xdr:colOff>0</xdr:colOff>
      <xdr:row>3</xdr:row>
      <xdr:rowOff>57150</xdr:rowOff>
    </xdr:from>
    <xdr:ext cx="0" cy="134207"/>
    <xdr:pic>
      <xdr:nvPicPr>
        <xdr:cNvPr id="8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909875" y="647700"/>
          <a:ext cx="0" cy="134207"/>
        </a:xfrm>
        <a:prstGeom prst="rect">
          <a:avLst/>
        </a:prstGeom>
        <a:noFill/>
      </xdr:spPr>
    </xdr:pic>
    <xdr:clientData/>
  </xdr:oneCellAnchor>
  <xdr:oneCellAnchor>
    <xdr:from>
      <xdr:col>25</xdr:col>
      <xdr:colOff>0</xdr:colOff>
      <xdr:row>3</xdr:row>
      <xdr:rowOff>57150</xdr:rowOff>
    </xdr:from>
    <xdr:ext cx="0" cy="134207"/>
    <xdr:pic>
      <xdr:nvPicPr>
        <xdr:cNvPr id="9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909875" y="647700"/>
          <a:ext cx="0" cy="134207"/>
        </a:xfrm>
        <a:prstGeom prst="rect">
          <a:avLst/>
        </a:prstGeom>
        <a:noFill/>
      </xdr:spPr>
    </xdr:pic>
    <xdr:clientData/>
  </xdr:oneCellAnchor>
  <xdr:oneCellAnchor>
    <xdr:from>
      <xdr:col>25</xdr:col>
      <xdr:colOff>0</xdr:colOff>
      <xdr:row>3</xdr:row>
      <xdr:rowOff>57150</xdr:rowOff>
    </xdr:from>
    <xdr:ext cx="0" cy="134207"/>
    <xdr:pic>
      <xdr:nvPicPr>
        <xdr:cNvPr id="9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214800" y="647700"/>
          <a:ext cx="0" cy="134207"/>
        </a:xfrm>
        <a:prstGeom prst="rect">
          <a:avLst/>
        </a:prstGeom>
        <a:noFill/>
      </xdr:spPr>
    </xdr:pic>
    <xdr:clientData/>
  </xdr:oneCellAnchor>
  <xdr:oneCellAnchor>
    <xdr:from>
      <xdr:col>25</xdr:col>
      <xdr:colOff>0</xdr:colOff>
      <xdr:row>3</xdr:row>
      <xdr:rowOff>57150</xdr:rowOff>
    </xdr:from>
    <xdr:ext cx="0" cy="134207"/>
    <xdr:pic>
      <xdr:nvPicPr>
        <xdr:cNvPr id="93"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214800" y="647700"/>
          <a:ext cx="0" cy="134207"/>
        </a:xfrm>
        <a:prstGeom prst="rect">
          <a:avLst/>
        </a:prstGeom>
        <a:noFill/>
      </xdr:spPr>
    </xdr:pic>
    <xdr:clientData/>
  </xdr:oneCellAnchor>
  <xdr:oneCellAnchor>
    <xdr:from>
      <xdr:col>25</xdr:col>
      <xdr:colOff>0</xdr:colOff>
      <xdr:row>3</xdr:row>
      <xdr:rowOff>57150</xdr:rowOff>
    </xdr:from>
    <xdr:ext cx="0" cy="134207"/>
    <xdr:pic>
      <xdr:nvPicPr>
        <xdr:cNvPr id="9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519725" y="647700"/>
          <a:ext cx="0" cy="134207"/>
        </a:xfrm>
        <a:prstGeom prst="rect">
          <a:avLst/>
        </a:prstGeom>
        <a:noFill/>
      </xdr:spPr>
    </xdr:pic>
    <xdr:clientData/>
  </xdr:oneCellAnchor>
  <xdr:oneCellAnchor>
    <xdr:from>
      <xdr:col>25</xdr:col>
      <xdr:colOff>0</xdr:colOff>
      <xdr:row>3</xdr:row>
      <xdr:rowOff>57150</xdr:rowOff>
    </xdr:from>
    <xdr:ext cx="0" cy="134207"/>
    <xdr:pic>
      <xdr:nvPicPr>
        <xdr:cNvPr id="9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519725" y="647700"/>
          <a:ext cx="0" cy="134207"/>
        </a:xfrm>
        <a:prstGeom prst="rect">
          <a:avLst/>
        </a:prstGeom>
        <a:noFill/>
      </xdr:spPr>
    </xdr:pic>
    <xdr:clientData/>
  </xdr:oneCellAnchor>
  <xdr:oneCellAnchor>
    <xdr:from>
      <xdr:col>25</xdr:col>
      <xdr:colOff>0</xdr:colOff>
      <xdr:row>3</xdr:row>
      <xdr:rowOff>57150</xdr:rowOff>
    </xdr:from>
    <xdr:ext cx="0" cy="134207"/>
    <xdr:pic>
      <xdr:nvPicPr>
        <xdr:cNvPr id="9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824650" y="647700"/>
          <a:ext cx="0" cy="134207"/>
        </a:xfrm>
        <a:prstGeom prst="rect">
          <a:avLst/>
        </a:prstGeom>
        <a:noFill/>
      </xdr:spPr>
    </xdr:pic>
    <xdr:clientData/>
  </xdr:oneCellAnchor>
  <xdr:oneCellAnchor>
    <xdr:from>
      <xdr:col>25</xdr:col>
      <xdr:colOff>0</xdr:colOff>
      <xdr:row>3</xdr:row>
      <xdr:rowOff>57150</xdr:rowOff>
    </xdr:from>
    <xdr:ext cx="0" cy="134207"/>
    <xdr:pic>
      <xdr:nvPicPr>
        <xdr:cNvPr id="9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824650" y="647700"/>
          <a:ext cx="0" cy="134207"/>
        </a:xfrm>
        <a:prstGeom prst="rect">
          <a:avLst/>
        </a:prstGeom>
        <a:noFill/>
      </xdr:spPr>
    </xdr:pic>
    <xdr:clientData/>
  </xdr:oneCellAnchor>
  <xdr:oneCellAnchor>
    <xdr:from>
      <xdr:col>25</xdr:col>
      <xdr:colOff>0</xdr:colOff>
      <xdr:row>3</xdr:row>
      <xdr:rowOff>57150</xdr:rowOff>
    </xdr:from>
    <xdr:ext cx="0" cy="134207"/>
    <xdr:pic>
      <xdr:nvPicPr>
        <xdr:cNvPr id="10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882050" y="647700"/>
          <a:ext cx="0" cy="134207"/>
        </a:xfrm>
        <a:prstGeom prst="rect">
          <a:avLst/>
        </a:prstGeom>
        <a:noFill/>
      </xdr:spPr>
    </xdr:pic>
    <xdr:clientData/>
  </xdr:oneCellAnchor>
  <xdr:oneCellAnchor>
    <xdr:from>
      <xdr:col>25</xdr:col>
      <xdr:colOff>0</xdr:colOff>
      <xdr:row>3</xdr:row>
      <xdr:rowOff>57150</xdr:rowOff>
    </xdr:from>
    <xdr:ext cx="0" cy="134207"/>
    <xdr:pic>
      <xdr:nvPicPr>
        <xdr:cNvPr id="10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882050" y="647700"/>
          <a:ext cx="0" cy="134207"/>
        </a:xfrm>
        <a:prstGeom prst="rect">
          <a:avLst/>
        </a:prstGeom>
        <a:noFill/>
      </xdr:spPr>
    </xdr:pic>
    <xdr:clientData/>
  </xdr:oneCellAnchor>
  <xdr:oneCellAnchor>
    <xdr:from>
      <xdr:col>25</xdr:col>
      <xdr:colOff>0</xdr:colOff>
      <xdr:row>3</xdr:row>
      <xdr:rowOff>57150</xdr:rowOff>
    </xdr:from>
    <xdr:ext cx="0" cy="134207"/>
    <xdr:pic>
      <xdr:nvPicPr>
        <xdr:cNvPr id="10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796575" y="647700"/>
          <a:ext cx="0" cy="134207"/>
        </a:xfrm>
        <a:prstGeom prst="rect">
          <a:avLst/>
        </a:prstGeom>
        <a:noFill/>
      </xdr:spPr>
    </xdr:pic>
    <xdr:clientData/>
  </xdr:oneCellAnchor>
  <xdr:oneCellAnchor>
    <xdr:from>
      <xdr:col>25</xdr:col>
      <xdr:colOff>0</xdr:colOff>
      <xdr:row>3</xdr:row>
      <xdr:rowOff>57150</xdr:rowOff>
    </xdr:from>
    <xdr:ext cx="0" cy="134207"/>
    <xdr:pic>
      <xdr:nvPicPr>
        <xdr:cNvPr id="10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796575" y="647700"/>
          <a:ext cx="0" cy="134207"/>
        </a:xfrm>
        <a:prstGeom prst="rect">
          <a:avLst/>
        </a:prstGeom>
        <a:noFill/>
      </xdr:spPr>
    </xdr:pic>
    <xdr:clientData/>
  </xdr:oneCellAnchor>
  <xdr:oneCellAnchor>
    <xdr:from>
      <xdr:col>11</xdr:col>
      <xdr:colOff>1114425</xdr:colOff>
      <xdr:row>2</xdr:row>
      <xdr:rowOff>19050</xdr:rowOff>
    </xdr:from>
    <xdr:ext cx="180975" cy="172307"/>
    <xdr:pic>
      <xdr:nvPicPr>
        <xdr:cNvPr id="103" name="Picture 63" descr="C:\Users\hfreeth\AppData\Local\Microsoft\Windows\Temporary Internet Files\Content.IE5\XLHOTTUP\MM900254501[1].gif">
          <a:hlinkClick xmlns:r="http://schemas.openxmlformats.org/officeDocument/2006/relationships" r:id="rId17"/>
          <a:extLst>
            <a:ext uri="{FF2B5EF4-FFF2-40B4-BE49-F238E27FC236}">
              <a16:creationId xmlns="" xmlns:a16="http://schemas.microsoft.com/office/drawing/2014/main" id="{00000000-0008-0000-0400-00002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173950" y="428625"/>
          <a:ext cx="180975" cy="172307"/>
        </a:xfrm>
        <a:prstGeom prst="rect">
          <a:avLst/>
        </a:prstGeom>
        <a:noFill/>
      </xdr:spPr>
    </xdr:pic>
    <xdr:clientData/>
  </xdr:oneCellAnchor>
  <xdr:oneCellAnchor>
    <xdr:from>
      <xdr:col>24</xdr:col>
      <xdr:colOff>342900</xdr:colOff>
      <xdr:row>2</xdr:row>
      <xdr:rowOff>28575</xdr:rowOff>
    </xdr:from>
    <xdr:ext cx="180975" cy="172307"/>
    <xdr:pic>
      <xdr:nvPicPr>
        <xdr:cNvPr id="97" name="Picture 63" descr="C:\Users\hfreeth\AppData\Local\Microsoft\Windows\Temporary Internet Files\Content.IE5\XLHOTTUP\MM900254501[1].gif">
          <a:hlinkClick xmlns:r="http://schemas.openxmlformats.org/officeDocument/2006/relationships" r:id="rId18"/>
          <a:extLst>
            <a:ext uri="{FF2B5EF4-FFF2-40B4-BE49-F238E27FC236}">
              <a16:creationId xmlns="" xmlns:a16="http://schemas.microsoft.com/office/drawing/2014/main"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100750" y="438150"/>
          <a:ext cx="180975" cy="172307"/>
        </a:xfrm>
        <a:prstGeom prst="rect">
          <a:avLst/>
        </a:prstGeom>
        <a:noFill/>
      </xdr:spPr>
    </xdr:pic>
    <xdr:clientData/>
  </xdr:oneCellAnchor>
  <xdr:oneCellAnchor>
    <xdr:from>
      <xdr:col>29</xdr:col>
      <xdr:colOff>419100</xdr:colOff>
      <xdr:row>2</xdr:row>
      <xdr:rowOff>19050</xdr:rowOff>
    </xdr:from>
    <xdr:ext cx="180975" cy="172307"/>
    <xdr:pic>
      <xdr:nvPicPr>
        <xdr:cNvPr id="82" name="Picture 63" descr="C:\Users\hfreeth\AppData\Local\Microsoft\Windows\Temporary Internet Files\Content.IE5\XLHOTTUP\MM900254501[1].gif">
          <a:hlinkClick xmlns:r="http://schemas.openxmlformats.org/officeDocument/2006/relationships" r:id="rId19"/>
          <a:extLst>
            <a:ext uri="{FF2B5EF4-FFF2-40B4-BE49-F238E27FC236}">
              <a16:creationId xmlns="" xmlns:a16="http://schemas.microsoft.com/office/drawing/2014/main"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225575" y="428625"/>
          <a:ext cx="180975" cy="172307"/>
        </a:xfrm>
        <a:prstGeom prst="rect">
          <a:avLst/>
        </a:prstGeom>
        <a:noFill/>
      </xdr:spPr>
    </xdr:pic>
    <xdr:clientData/>
  </xdr:oneCellAnchor>
  <xdr:oneCellAnchor>
    <xdr:from>
      <xdr:col>32</xdr:col>
      <xdr:colOff>1990725</xdr:colOff>
      <xdr:row>2</xdr:row>
      <xdr:rowOff>28575</xdr:rowOff>
    </xdr:from>
    <xdr:ext cx="180975" cy="172307"/>
    <xdr:pic>
      <xdr:nvPicPr>
        <xdr:cNvPr id="85" name="Picture 63" descr="C:\Users\hfreeth\AppData\Local\Microsoft\Windows\Temporary Internet Files\Content.IE5\XLHOTTUP\MM900254501[1].gif">
          <a:hlinkClick xmlns:r="http://schemas.openxmlformats.org/officeDocument/2006/relationships" r:id="rId17"/>
          <a:extLst>
            <a:ext uri="{FF2B5EF4-FFF2-40B4-BE49-F238E27FC236}">
              <a16:creationId xmlns="" xmlns:a16="http://schemas.microsoft.com/office/drawing/2014/main"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045100" y="438150"/>
          <a:ext cx="180975" cy="172307"/>
        </a:xfrm>
        <a:prstGeom prst="rect">
          <a:avLst/>
        </a:prstGeom>
        <a:noFill/>
      </xdr:spPr>
    </xdr:pic>
    <xdr:clientData/>
  </xdr:oneCellAnchor>
  <xdr:oneCellAnchor>
    <xdr:from>
      <xdr:col>6</xdr:col>
      <xdr:colOff>1085850</xdr:colOff>
      <xdr:row>2</xdr:row>
      <xdr:rowOff>19050</xdr:rowOff>
    </xdr:from>
    <xdr:ext cx="180975" cy="172307"/>
    <xdr:pic>
      <xdr:nvPicPr>
        <xdr:cNvPr id="88" name="Picture 63" descr="C:\Users\hfreeth\AppData\Local\Microsoft\Windows\Temporary Internet Files\Content.IE5\XLHOTTUP\MM900254501[1].gif">
          <a:hlinkClick xmlns:r="http://schemas.openxmlformats.org/officeDocument/2006/relationships" r:id="rId20"/>
          <a:extLst>
            <a:ext uri="{FF2B5EF4-FFF2-40B4-BE49-F238E27FC236}">
              <a16:creationId xmlns="" xmlns:a16="http://schemas.microsoft.com/office/drawing/2014/main" id="{00000000-0008-0000-0400-00002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63125" y="428625"/>
          <a:ext cx="180975" cy="172307"/>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10</xdr:col>
      <xdr:colOff>400050</xdr:colOff>
      <xdr:row>1</xdr:row>
      <xdr:rowOff>19050</xdr:rowOff>
    </xdr:from>
    <xdr:to>
      <xdr:col>10</xdr:col>
      <xdr:colOff>581025</xdr:colOff>
      <xdr:row>1</xdr:row>
      <xdr:rowOff>190500</xdr:rowOff>
    </xdr:to>
    <xdr:pic>
      <xdr:nvPicPr>
        <xdr:cNvPr id="4"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440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390525</xdr:colOff>
      <xdr:row>1</xdr:row>
      <xdr:rowOff>19050</xdr:rowOff>
    </xdr:from>
    <xdr:to>
      <xdr:col>11</xdr:col>
      <xdr:colOff>571500</xdr:colOff>
      <xdr:row>1</xdr:row>
      <xdr:rowOff>190500</xdr:rowOff>
    </xdr:to>
    <xdr:pic>
      <xdr:nvPicPr>
        <xdr:cNvPr id="5"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4412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381000</xdr:colOff>
      <xdr:row>1</xdr:row>
      <xdr:rowOff>19050</xdr:rowOff>
    </xdr:from>
    <xdr:to>
      <xdr:col>12</xdr:col>
      <xdr:colOff>561975</xdr:colOff>
      <xdr:row>1</xdr:row>
      <xdr:rowOff>190500</xdr:rowOff>
    </xdr:to>
    <xdr:pic>
      <xdr:nvPicPr>
        <xdr:cNvPr id="6"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4420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361950</xdr:colOff>
      <xdr:row>1</xdr:row>
      <xdr:rowOff>19050</xdr:rowOff>
    </xdr:from>
    <xdr:to>
      <xdr:col>13</xdr:col>
      <xdr:colOff>542925</xdr:colOff>
      <xdr:row>1</xdr:row>
      <xdr:rowOff>190500</xdr:rowOff>
    </xdr:to>
    <xdr:pic>
      <xdr:nvPicPr>
        <xdr:cNvPr id="7"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347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400050</xdr:colOff>
      <xdr:row>1</xdr:row>
      <xdr:rowOff>19050</xdr:rowOff>
    </xdr:from>
    <xdr:to>
      <xdr:col>14</xdr:col>
      <xdr:colOff>581025</xdr:colOff>
      <xdr:row>1</xdr:row>
      <xdr:rowOff>190500</xdr:rowOff>
    </xdr:to>
    <xdr:pic>
      <xdr:nvPicPr>
        <xdr:cNvPr id="8"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9824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400050</xdr:colOff>
      <xdr:row>13</xdr:row>
      <xdr:rowOff>19050</xdr:rowOff>
    </xdr:from>
    <xdr:ext cx="180975" cy="171450"/>
    <xdr:pic>
      <xdr:nvPicPr>
        <xdr:cNvPr id="15"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91350" y="252412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11</xdr:col>
      <xdr:colOff>390525</xdr:colOff>
      <xdr:row>13</xdr:row>
      <xdr:rowOff>19050</xdr:rowOff>
    </xdr:from>
    <xdr:ext cx="180975" cy="171450"/>
    <xdr:pic>
      <xdr:nvPicPr>
        <xdr:cNvPr id="16" name="Picture 63" descr="C:\Users\hfreeth\AppData\Local\Microsoft\Windows\Temporary Internet Files\Content.IE5\XLHOTTUP\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91425" y="252412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381000</xdr:colOff>
      <xdr:row>13</xdr:row>
      <xdr:rowOff>19050</xdr:rowOff>
    </xdr:from>
    <xdr:ext cx="180975" cy="171450"/>
    <xdr:pic>
      <xdr:nvPicPr>
        <xdr:cNvPr id="17" name="Picture 63" descr="C:\Users\hfreeth\AppData\Local\Microsoft\Windows\Temporary Internet Files\Content.IE5\XLHOTTUP\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91500" y="252412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361950</xdr:colOff>
      <xdr:row>13</xdr:row>
      <xdr:rowOff>19050</xdr:rowOff>
    </xdr:from>
    <xdr:ext cx="180975" cy="171450"/>
    <xdr:pic>
      <xdr:nvPicPr>
        <xdr:cNvPr id="18" name="Picture 63" descr="C:\Users\hfreeth\AppData\Local\Microsoft\Windows\Temporary Internet Files\Content.IE5\XLHOTTUP\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82050" y="252412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xdr:col>
      <xdr:colOff>400050</xdr:colOff>
      <xdr:row>13</xdr:row>
      <xdr:rowOff>19050</xdr:rowOff>
    </xdr:from>
    <xdr:ext cx="180975" cy="171450"/>
    <xdr:pic>
      <xdr:nvPicPr>
        <xdr:cNvPr id="19" name="Picture 63" descr="C:\Users\hfreeth\AppData\Local\Microsoft\Windows\Temporary Internet Files\Content.IE5\XLHOTTUP\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29750" y="252412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38099</xdr:colOff>
      <xdr:row>0</xdr:row>
      <xdr:rowOff>80961</xdr:rowOff>
    </xdr:from>
    <xdr:to>
      <xdr:col>7</xdr:col>
      <xdr:colOff>552450</xdr:colOff>
      <xdr:row>19</xdr:row>
      <xdr:rowOff>76199</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cepod-fs1\intranet\RESOURCES\Audit%20tools\2017%20NIV\NIV%20Audit%20Tool%2014%20Sep%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structions"/>
      <sheetName val="answer sheet"/>
      <sheetName val="Recommendations"/>
      <sheetName val="Audit Tool"/>
      <sheetName val="answer_sheet"/>
      <sheetName val="Summary"/>
    </sheetNames>
    <sheetDataSet>
      <sheetData sheetId="0" refreshError="1"/>
      <sheetData sheetId="1" refreshError="1"/>
      <sheetData sheetId="2">
        <row r="3">
          <cell r="A3" t="str">
            <v>Yes</v>
          </cell>
        </row>
        <row r="4">
          <cell r="A4" t="str">
            <v>No</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cepod.org.uk/2018pd.html" TargetMode="External"/><Relationship Id="rId1" Type="http://schemas.openxmlformats.org/officeDocument/2006/relationships/hyperlink" Target="mailto:info@ncepod.org.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6"/>
  <sheetViews>
    <sheetView tabSelected="1" workbookViewId="0">
      <selection activeCell="B11" sqref="B11:D11"/>
    </sheetView>
  </sheetViews>
  <sheetFormatPr defaultRowHeight="15" x14ac:dyDescent="0.25"/>
  <cols>
    <col min="1" max="1" width="55.42578125" style="2" customWidth="1"/>
    <col min="2" max="2" width="80.7109375" style="2" customWidth="1"/>
    <col min="3" max="16384" width="9.140625" style="2"/>
  </cols>
  <sheetData>
    <row r="1" spans="2:4" x14ac:dyDescent="0.25">
      <c r="B1" s="1"/>
    </row>
    <row r="2" spans="2:4" x14ac:dyDescent="0.25">
      <c r="B2" s="1"/>
    </row>
    <row r="3" spans="2:4" x14ac:dyDescent="0.25">
      <c r="B3" s="1"/>
    </row>
    <row r="4" spans="2:4" x14ac:dyDescent="0.25">
      <c r="B4" s="3"/>
    </row>
    <row r="5" spans="2:4" ht="18.75" x14ac:dyDescent="0.3">
      <c r="B5" s="4" t="s">
        <v>102</v>
      </c>
    </row>
    <row r="6" spans="2:4" ht="18.75" x14ac:dyDescent="0.3">
      <c r="B6" s="5" t="s">
        <v>0</v>
      </c>
    </row>
    <row r="7" spans="2:4" x14ac:dyDescent="0.25">
      <c r="B7" s="1"/>
    </row>
    <row r="8" spans="2:4" ht="78" customHeight="1" x14ac:dyDescent="0.25">
      <c r="B8" s="131" t="s">
        <v>103</v>
      </c>
      <c r="C8" s="132"/>
      <c r="D8" s="132"/>
    </row>
    <row r="9" spans="2:4" x14ac:dyDescent="0.25">
      <c r="B9" s="6" t="s">
        <v>1</v>
      </c>
    </row>
    <row r="11" spans="2:4" ht="31.5" customHeight="1" x14ac:dyDescent="0.25">
      <c r="B11" s="133" t="s">
        <v>164</v>
      </c>
      <c r="C11" s="134"/>
      <c r="D11" s="134"/>
    </row>
    <row r="13" spans="2:4" x14ac:dyDescent="0.25">
      <c r="B13" s="131" t="s">
        <v>2</v>
      </c>
      <c r="C13" s="135"/>
      <c r="D13" s="135"/>
    </row>
    <row r="15" spans="2:4" ht="33.75" customHeight="1" x14ac:dyDescent="0.25">
      <c r="B15" s="131" t="s">
        <v>100</v>
      </c>
      <c r="C15" s="135"/>
      <c r="D15" s="135"/>
    </row>
    <row r="16" spans="2:4" x14ac:dyDescent="0.25">
      <c r="B16" s="32" t="s">
        <v>101</v>
      </c>
    </row>
  </sheetData>
  <mergeCells count="4">
    <mergeCell ref="B8:D8"/>
    <mergeCell ref="B11:D11"/>
    <mergeCell ref="B13:D13"/>
    <mergeCell ref="B15:D15"/>
  </mergeCells>
  <hyperlinks>
    <hyperlink ref="B9" r:id="rId1"/>
    <hyperlink ref="B16" r:id="rId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A25" sqref="A25"/>
    </sheetView>
  </sheetViews>
  <sheetFormatPr defaultRowHeight="15" x14ac:dyDescent="0.25"/>
  <cols>
    <col min="1" max="1" width="140.140625" style="2" customWidth="1"/>
    <col min="2" max="16384" width="9.140625" style="2"/>
  </cols>
  <sheetData>
    <row r="1" spans="1:1" ht="18.75" x14ac:dyDescent="0.3">
      <c r="A1" s="8" t="s">
        <v>3</v>
      </c>
    </row>
    <row r="3" spans="1:1" ht="45" x14ac:dyDescent="0.25">
      <c r="A3" s="9" t="s">
        <v>67</v>
      </c>
    </row>
    <row r="4" spans="1:1" x14ac:dyDescent="0.25">
      <c r="A4" s="9"/>
    </row>
    <row r="5" spans="1:1" x14ac:dyDescent="0.25">
      <c r="A5" s="2" t="s">
        <v>71</v>
      </c>
    </row>
    <row r="7" spans="1:1" x14ac:dyDescent="0.25">
      <c r="A7" s="10" t="s">
        <v>4</v>
      </c>
    </row>
    <row r="8" spans="1:1" x14ac:dyDescent="0.25">
      <c r="A8" s="11" t="s">
        <v>5</v>
      </c>
    </row>
    <row r="9" spans="1:1" x14ac:dyDescent="0.25">
      <c r="A9" s="11" t="s">
        <v>60</v>
      </c>
    </row>
    <row r="10" spans="1:1" ht="30" x14ac:dyDescent="0.25">
      <c r="A10" s="12" t="s">
        <v>6</v>
      </c>
    </row>
    <row r="11" spans="1:1" x14ac:dyDescent="0.25">
      <c r="A11" s="13" t="s">
        <v>7</v>
      </c>
    </row>
    <row r="12" spans="1:1" x14ac:dyDescent="0.25">
      <c r="A12" s="13"/>
    </row>
    <row r="13" spans="1:1" ht="30" x14ac:dyDescent="0.25">
      <c r="A13" s="7" t="s">
        <v>61</v>
      </c>
    </row>
    <row r="15" spans="1:1" x14ac:dyDescent="0.25">
      <c r="A15" s="2" t="s">
        <v>8</v>
      </c>
    </row>
    <row r="17" spans="1:1" ht="30" x14ac:dyDescent="0.25">
      <c r="A17" s="9" t="s">
        <v>62</v>
      </c>
    </row>
    <row r="19" spans="1:1" x14ac:dyDescent="0.25">
      <c r="A19" s="2" t="s">
        <v>72</v>
      </c>
    </row>
    <row r="21" spans="1:1" x14ac:dyDescent="0.25">
      <c r="A21" s="14" t="s">
        <v>44</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81"/>
  <sheetViews>
    <sheetView zoomScaleNormal="100" workbookViewId="0">
      <pane ySplit="7" topLeftCell="A8" activePane="bottomLeft" state="frozen"/>
      <selection pane="bottomLeft" sqref="A1:A2"/>
    </sheetView>
  </sheetViews>
  <sheetFormatPr defaultRowHeight="15.75" x14ac:dyDescent="0.25"/>
  <cols>
    <col min="1" max="1" width="33.85546875" style="38" customWidth="1"/>
    <col min="2" max="2" width="20" style="35" customWidth="1"/>
    <col min="3" max="3" width="10" style="35" customWidth="1"/>
    <col min="4" max="4" width="17.5703125" style="35" bestFit="1" customWidth="1"/>
    <col min="5" max="5" width="19.7109375" style="35" customWidth="1"/>
    <col min="6" max="6" width="29" style="35" customWidth="1"/>
    <col min="7" max="7" width="43.140625" style="65" customWidth="1"/>
    <col min="8" max="8" width="20.7109375" style="35" customWidth="1"/>
    <col min="9" max="9" width="33" style="35" customWidth="1"/>
    <col min="10" max="10" width="32.5703125" style="65" customWidth="1"/>
    <col min="11" max="11" width="30.42578125" style="35" customWidth="1"/>
    <col min="12" max="12" width="30.140625" style="35" customWidth="1"/>
    <col min="13" max="13" width="37.7109375" style="35" customWidth="1"/>
    <col min="14" max="14" width="31" style="35" bestFit="1" customWidth="1"/>
    <col min="15" max="15" width="31" style="35" customWidth="1"/>
    <col min="16" max="16" width="27.42578125" style="35" customWidth="1"/>
    <col min="17" max="17" width="24.85546875" style="35" customWidth="1"/>
    <col min="18" max="18" width="24.42578125" style="35" customWidth="1"/>
    <col min="19" max="19" width="26" style="35" customWidth="1"/>
    <col min="20" max="20" width="25.5703125" style="67" customWidth="1"/>
    <col min="21" max="21" width="30.85546875" style="35" customWidth="1"/>
    <col min="22" max="22" width="29.85546875" style="35" customWidth="1"/>
    <col min="23" max="23" width="29.5703125" style="35" customWidth="1"/>
    <col min="24" max="24" width="22" style="52" bestFit="1" customWidth="1"/>
    <col min="25" max="25" width="34" style="52" bestFit="1" customWidth="1"/>
    <col min="26" max="26" width="37.28515625" style="35" customWidth="1"/>
    <col min="27" max="27" width="19" style="35" customWidth="1"/>
    <col min="28" max="28" width="13.7109375" style="35" customWidth="1"/>
    <col min="29" max="29" width="12.5703125" style="35" customWidth="1"/>
    <col min="30" max="30" width="13.28515625" style="35" customWidth="1"/>
    <col min="31" max="31" width="12.7109375" style="35" customWidth="1"/>
    <col min="32" max="32" width="11.85546875" style="35" customWidth="1"/>
    <col min="33" max="33" width="39.42578125" style="35" customWidth="1"/>
    <col min="34" max="16384" width="9.140625" style="35"/>
  </cols>
  <sheetData>
    <row r="1" spans="1:39" s="40" customFormat="1" x14ac:dyDescent="0.25">
      <c r="A1" s="142" t="s">
        <v>102</v>
      </c>
      <c r="B1" s="38"/>
      <c r="C1" s="38"/>
      <c r="D1" s="38"/>
      <c r="E1" s="38"/>
      <c r="F1" s="38"/>
      <c r="G1" s="122"/>
      <c r="H1" s="38"/>
      <c r="I1" s="38"/>
      <c r="J1" s="122"/>
      <c r="K1" s="38"/>
      <c r="L1" s="38"/>
      <c r="M1" s="38"/>
      <c r="N1" s="38"/>
      <c r="O1" s="38"/>
      <c r="P1" s="38"/>
      <c r="Q1" s="38"/>
      <c r="R1" s="38"/>
      <c r="S1" s="38"/>
      <c r="T1" s="38"/>
      <c r="U1" s="38"/>
      <c r="V1" s="38"/>
      <c r="W1" s="38"/>
    </row>
    <row r="2" spans="1:39" s="40" customFormat="1" ht="16.5" thickBot="1" x14ac:dyDescent="0.3">
      <c r="A2" s="143"/>
      <c r="B2" s="54"/>
      <c r="C2" s="38"/>
      <c r="D2" s="38"/>
      <c r="E2" s="38"/>
      <c r="F2" s="38"/>
      <c r="G2" s="122"/>
      <c r="H2" s="38"/>
      <c r="I2" s="38"/>
      <c r="J2" s="122"/>
      <c r="K2" s="38"/>
      <c r="L2" s="38"/>
      <c r="M2" s="38"/>
      <c r="N2" s="38"/>
      <c r="O2" s="38"/>
      <c r="P2" s="38"/>
      <c r="Q2" s="38"/>
      <c r="R2" s="38"/>
      <c r="S2" s="38"/>
      <c r="T2" s="38"/>
      <c r="U2" s="38"/>
      <c r="V2" s="38"/>
      <c r="W2" s="38"/>
    </row>
    <row r="3" spans="1:39" ht="16.5" customHeight="1" thickBot="1" x14ac:dyDescent="0.3">
      <c r="A3" s="55" t="s">
        <v>63</v>
      </c>
      <c r="B3" s="144"/>
      <c r="C3" s="144"/>
      <c r="D3" s="144"/>
      <c r="E3" s="148"/>
      <c r="F3" s="147" t="s">
        <v>122</v>
      </c>
      <c r="G3" s="147"/>
      <c r="H3" s="145" t="s">
        <v>66</v>
      </c>
      <c r="I3" s="148"/>
      <c r="J3" s="148"/>
      <c r="K3" s="148"/>
      <c r="L3" s="148"/>
      <c r="M3" s="148"/>
      <c r="N3" s="148"/>
      <c r="O3" s="148"/>
      <c r="P3" s="145" t="s">
        <v>75</v>
      </c>
      <c r="Q3" s="145"/>
      <c r="R3" s="145"/>
      <c r="S3" s="145"/>
      <c r="T3" s="145"/>
      <c r="U3" s="145"/>
      <c r="V3" s="145" t="s">
        <v>69</v>
      </c>
      <c r="W3" s="148"/>
      <c r="X3" s="148"/>
      <c r="Y3" s="148"/>
      <c r="Z3" s="148"/>
      <c r="AA3" s="136" t="s">
        <v>76</v>
      </c>
      <c r="AB3" s="137"/>
      <c r="AC3" s="137"/>
      <c r="AD3" s="137"/>
      <c r="AE3" s="137"/>
      <c r="AF3" s="138"/>
      <c r="AG3" s="70" t="s">
        <v>66</v>
      </c>
    </row>
    <row r="4" spans="1:39" ht="46.5" customHeight="1" thickBot="1" x14ac:dyDescent="0.3">
      <c r="A4" s="56"/>
      <c r="B4" s="145" t="s">
        <v>30</v>
      </c>
      <c r="C4" s="145"/>
      <c r="D4" s="146" t="s">
        <v>96</v>
      </c>
      <c r="E4" s="147"/>
      <c r="F4" s="149" t="s">
        <v>110</v>
      </c>
      <c r="G4" s="150"/>
      <c r="H4" s="57"/>
      <c r="I4" s="72"/>
      <c r="J4" s="73"/>
      <c r="K4" s="50"/>
      <c r="L4" s="69"/>
      <c r="M4" s="71"/>
      <c r="N4" s="71"/>
      <c r="O4" s="71"/>
      <c r="P4" s="144" t="s">
        <v>149</v>
      </c>
      <c r="Q4" s="148"/>
      <c r="R4" s="148"/>
      <c r="S4" s="148"/>
      <c r="T4" s="148"/>
      <c r="U4" s="148"/>
      <c r="V4" s="151" t="s">
        <v>104</v>
      </c>
      <c r="W4" s="137"/>
      <c r="X4" s="137"/>
      <c r="Y4" s="138"/>
      <c r="Z4" s="69"/>
      <c r="AA4" s="139" t="s">
        <v>109</v>
      </c>
      <c r="AB4" s="140"/>
      <c r="AC4" s="140"/>
      <c r="AD4" s="140"/>
      <c r="AE4" s="140"/>
      <c r="AF4" s="141"/>
      <c r="AG4" s="69"/>
    </row>
    <row r="5" spans="1:39" x14ac:dyDescent="0.25">
      <c r="A5" s="82" t="s">
        <v>48</v>
      </c>
      <c r="B5" s="58">
        <v>1</v>
      </c>
      <c r="C5" s="58">
        <v>2</v>
      </c>
      <c r="D5" s="58" t="s">
        <v>46</v>
      </c>
      <c r="E5" s="58" t="s">
        <v>47</v>
      </c>
      <c r="F5" s="45" t="s">
        <v>111</v>
      </c>
      <c r="G5" s="78" t="s">
        <v>112</v>
      </c>
      <c r="H5" s="58">
        <v>5</v>
      </c>
      <c r="I5" s="45">
        <v>6</v>
      </c>
      <c r="J5" s="78" t="s">
        <v>113</v>
      </c>
      <c r="K5" s="58" t="s">
        <v>114</v>
      </c>
      <c r="L5" s="58">
        <v>8</v>
      </c>
      <c r="M5" s="45">
        <v>9</v>
      </c>
      <c r="N5" s="58" t="s">
        <v>78</v>
      </c>
      <c r="O5" s="58" t="s">
        <v>79</v>
      </c>
      <c r="P5" s="58" t="s">
        <v>105</v>
      </c>
      <c r="Q5" s="58" t="s">
        <v>106</v>
      </c>
      <c r="R5" s="58" t="s">
        <v>107</v>
      </c>
      <c r="S5" s="58" t="s">
        <v>108</v>
      </c>
      <c r="T5" s="58" t="s">
        <v>115</v>
      </c>
      <c r="U5" s="58" t="s">
        <v>116</v>
      </c>
      <c r="V5" s="58" t="s">
        <v>80</v>
      </c>
      <c r="W5" s="58" t="s">
        <v>81</v>
      </c>
      <c r="X5" s="58" t="s">
        <v>82</v>
      </c>
      <c r="Y5" s="58" t="s">
        <v>117</v>
      </c>
      <c r="Z5" s="45">
        <v>13</v>
      </c>
      <c r="AA5" s="83" t="s">
        <v>83</v>
      </c>
      <c r="AB5" s="83" t="s">
        <v>84</v>
      </c>
      <c r="AC5" s="83" t="s">
        <v>118</v>
      </c>
      <c r="AD5" s="83" t="s">
        <v>119</v>
      </c>
      <c r="AE5" s="83" t="s">
        <v>120</v>
      </c>
      <c r="AF5" s="83" t="s">
        <v>123</v>
      </c>
      <c r="AG5" s="45">
        <v>15</v>
      </c>
    </row>
    <row r="6" spans="1:39" s="40" customFormat="1" ht="94.5" x14ac:dyDescent="0.25">
      <c r="A6" s="74"/>
      <c r="B6" s="37" t="s">
        <v>77</v>
      </c>
      <c r="C6" s="37" t="s">
        <v>31</v>
      </c>
      <c r="D6" s="37" t="s">
        <v>32</v>
      </c>
      <c r="E6" s="37" t="s">
        <v>33</v>
      </c>
      <c r="F6" s="80" t="s">
        <v>124</v>
      </c>
      <c r="G6" s="123" t="s">
        <v>125</v>
      </c>
      <c r="H6" s="129" t="s">
        <v>160</v>
      </c>
      <c r="I6" s="43" t="s">
        <v>126</v>
      </c>
      <c r="J6" s="127" t="s">
        <v>129</v>
      </c>
      <c r="K6" s="127" t="s">
        <v>155</v>
      </c>
      <c r="L6" s="129" t="s">
        <v>161</v>
      </c>
      <c r="M6" s="43" t="s">
        <v>150</v>
      </c>
      <c r="N6" s="129" t="s">
        <v>162</v>
      </c>
      <c r="O6" s="130" t="s">
        <v>163</v>
      </c>
      <c r="P6" s="43" t="s">
        <v>130</v>
      </c>
      <c r="Q6" s="43" t="s">
        <v>131</v>
      </c>
      <c r="R6" s="43" t="s">
        <v>132</v>
      </c>
      <c r="S6" s="43" t="s">
        <v>133</v>
      </c>
      <c r="T6" s="43" t="s">
        <v>134</v>
      </c>
      <c r="U6" s="43" t="s">
        <v>135</v>
      </c>
      <c r="V6" s="43" t="s">
        <v>152</v>
      </c>
      <c r="W6" s="43" t="s">
        <v>143</v>
      </c>
      <c r="X6" s="43" t="s">
        <v>144</v>
      </c>
      <c r="Y6" s="43" t="s">
        <v>145</v>
      </c>
      <c r="Z6" s="43" t="s">
        <v>142</v>
      </c>
      <c r="AA6" s="43" t="s">
        <v>141</v>
      </c>
      <c r="AB6" s="81" t="s">
        <v>140</v>
      </c>
      <c r="AC6" s="81" t="s">
        <v>139</v>
      </c>
      <c r="AD6" s="81" t="s">
        <v>138</v>
      </c>
      <c r="AE6" s="81" t="s">
        <v>137</v>
      </c>
      <c r="AF6" s="81" t="s">
        <v>136</v>
      </c>
      <c r="AG6" s="44" t="s">
        <v>151</v>
      </c>
      <c r="AH6" s="33"/>
    </row>
    <row r="7" spans="1:39" ht="31.5" x14ac:dyDescent="0.25">
      <c r="A7" s="51"/>
      <c r="B7" s="76"/>
      <c r="C7" s="77"/>
      <c r="D7" s="78" t="s">
        <v>97</v>
      </c>
      <c r="E7" s="78" t="s">
        <v>34</v>
      </c>
      <c r="F7" s="76"/>
      <c r="G7" s="78"/>
      <c r="H7" s="76"/>
      <c r="I7" s="76"/>
      <c r="J7" s="78"/>
      <c r="K7" s="77"/>
      <c r="L7" s="76"/>
      <c r="M7" s="77"/>
      <c r="N7" s="76"/>
      <c r="O7" s="77"/>
      <c r="P7" s="76"/>
      <c r="Q7" s="76"/>
      <c r="R7" s="76"/>
      <c r="S7" s="77"/>
      <c r="T7" s="79"/>
      <c r="U7" s="76"/>
      <c r="V7" s="76"/>
      <c r="W7" s="76"/>
      <c r="X7" s="86"/>
      <c r="Y7" s="86"/>
      <c r="Z7" s="61"/>
      <c r="AA7" s="61"/>
      <c r="AB7" s="61"/>
      <c r="AC7" s="61"/>
      <c r="AD7" s="61"/>
      <c r="AE7" s="61"/>
      <c r="AF7" s="61"/>
      <c r="AG7" s="61"/>
      <c r="AH7" s="33"/>
    </row>
    <row r="8" spans="1:39" x14ac:dyDescent="0.25">
      <c r="A8" s="53" t="s">
        <v>16</v>
      </c>
      <c r="D8" s="88"/>
      <c r="E8" s="89"/>
      <c r="F8" s="90"/>
      <c r="G8" s="124"/>
      <c r="H8" s="91"/>
      <c r="I8" s="92"/>
      <c r="J8" s="92"/>
      <c r="K8" s="92"/>
      <c r="L8" s="93"/>
      <c r="M8" s="93"/>
      <c r="N8" s="91"/>
      <c r="O8" s="92"/>
      <c r="P8" s="93"/>
      <c r="Q8" s="93"/>
      <c r="R8" s="91"/>
      <c r="S8" s="92"/>
      <c r="T8" s="94"/>
      <c r="U8" s="90"/>
      <c r="V8" s="92"/>
      <c r="W8" s="92"/>
      <c r="X8" s="92"/>
      <c r="Y8" s="92"/>
      <c r="Z8" s="92"/>
      <c r="AA8" s="92"/>
      <c r="AB8" s="92"/>
      <c r="AC8" s="92"/>
      <c r="AD8" s="92"/>
      <c r="AE8" s="92"/>
      <c r="AF8" s="92"/>
      <c r="AG8" s="92"/>
      <c r="AH8" s="33"/>
      <c r="AI8" s="87"/>
      <c r="AJ8" s="92"/>
      <c r="AK8" s="92"/>
      <c r="AL8" s="92"/>
      <c r="AM8" s="92"/>
    </row>
    <row r="9" spans="1:39" x14ac:dyDescent="0.25">
      <c r="A9" s="53" t="s">
        <v>17</v>
      </c>
      <c r="D9" s="88"/>
      <c r="E9" s="89"/>
      <c r="F9" s="90"/>
      <c r="G9" s="124"/>
      <c r="H9" s="93"/>
      <c r="I9" s="91"/>
      <c r="J9" s="92"/>
      <c r="K9" s="92"/>
      <c r="L9" s="92"/>
      <c r="M9" s="93"/>
      <c r="N9" s="93"/>
      <c r="O9" s="91"/>
      <c r="P9" s="92"/>
      <c r="Q9" s="93"/>
      <c r="R9" s="93"/>
      <c r="S9" s="91"/>
      <c r="T9" s="95"/>
      <c r="U9" s="90"/>
      <c r="V9" s="90"/>
      <c r="W9" s="92"/>
      <c r="X9" s="92"/>
      <c r="Y9" s="92"/>
      <c r="Z9" s="92"/>
      <c r="AA9" s="92"/>
      <c r="AB9" s="92"/>
      <c r="AC9" s="92"/>
      <c r="AD9" s="92"/>
      <c r="AE9" s="92"/>
      <c r="AF9" s="92"/>
      <c r="AG9" s="92"/>
      <c r="AH9" s="33"/>
      <c r="AI9" s="92"/>
      <c r="AJ9" s="92"/>
      <c r="AK9" s="92"/>
      <c r="AL9" s="92"/>
      <c r="AM9" s="92"/>
    </row>
    <row r="10" spans="1:39" x14ac:dyDescent="0.25">
      <c r="A10" s="53" t="s">
        <v>18</v>
      </c>
      <c r="D10" s="88"/>
      <c r="E10" s="89"/>
      <c r="F10" s="90"/>
      <c r="G10" s="124"/>
      <c r="H10" s="93"/>
      <c r="I10" s="91"/>
      <c r="J10" s="92"/>
      <c r="K10" s="92"/>
      <c r="L10" s="92"/>
      <c r="M10" s="93"/>
      <c r="N10" s="93"/>
      <c r="O10" s="91"/>
      <c r="P10" s="92"/>
      <c r="Q10" s="93"/>
      <c r="R10" s="93"/>
      <c r="S10" s="91"/>
      <c r="T10" s="95"/>
      <c r="U10" s="90"/>
      <c r="V10" s="90"/>
      <c r="W10" s="92"/>
      <c r="X10" s="92"/>
      <c r="Y10" s="92"/>
      <c r="Z10" s="92"/>
      <c r="AA10" s="92"/>
      <c r="AB10" s="92"/>
      <c r="AC10" s="92"/>
      <c r="AD10" s="92"/>
      <c r="AE10" s="92"/>
      <c r="AF10" s="92"/>
      <c r="AG10" s="92"/>
      <c r="AH10" s="33"/>
      <c r="AI10" s="92"/>
      <c r="AJ10" s="92"/>
      <c r="AK10" s="92"/>
      <c r="AL10" s="92"/>
      <c r="AM10" s="92"/>
    </row>
    <row r="11" spans="1:39" x14ac:dyDescent="0.25">
      <c r="A11" s="53" t="s">
        <v>19</v>
      </c>
      <c r="D11" s="88"/>
      <c r="E11" s="89"/>
      <c r="F11" s="90"/>
      <c r="G11" s="124"/>
      <c r="H11" s="93"/>
      <c r="I11" s="91"/>
      <c r="J11" s="92"/>
      <c r="K11" s="92"/>
      <c r="L11" s="92"/>
      <c r="M11" s="93"/>
      <c r="N11" s="93"/>
      <c r="O11" s="91"/>
      <c r="P11" s="92"/>
      <c r="Q11" s="93"/>
      <c r="R11" s="93"/>
      <c r="S11" s="91"/>
      <c r="T11" s="95"/>
      <c r="U11" s="90"/>
      <c r="V11" s="90"/>
      <c r="W11" s="92"/>
      <c r="X11" s="92"/>
      <c r="Y11" s="92"/>
      <c r="Z11" s="92"/>
      <c r="AA11" s="92"/>
      <c r="AB11" s="92"/>
      <c r="AC11" s="92"/>
      <c r="AD11" s="92"/>
      <c r="AE11" s="92"/>
      <c r="AF11" s="92"/>
      <c r="AG11" s="92"/>
      <c r="AH11" s="33"/>
      <c r="AI11" s="92"/>
      <c r="AJ11" s="92"/>
      <c r="AK11" s="92"/>
      <c r="AL11" s="92"/>
      <c r="AM11" s="92"/>
    </row>
    <row r="12" spans="1:39" x14ac:dyDescent="0.25">
      <c r="A12" s="53" t="s">
        <v>20</v>
      </c>
      <c r="D12" s="88"/>
      <c r="E12" s="89"/>
      <c r="F12" s="90"/>
      <c r="G12" s="124"/>
      <c r="H12" s="93"/>
      <c r="I12" s="91"/>
      <c r="J12" s="92"/>
      <c r="K12" s="92"/>
      <c r="L12" s="92"/>
      <c r="M12" s="93"/>
      <c r="N12" s="93"/>
      <c r="O12" s="91"/>
      <c r="P12" s="92"/>
      <c r="Q12" s="93"/>
      <c r="R12" s="93"/>
      <c r="S12" s="91"/>
      <c r="T12" s="96"/>
      <c r="U12" s="90"/>
      <c r="V12" s="90"/>
      <c r="W12" s="92"/>
      <c r="X12" s="92"/>
      <c r="Y12" s="92"/>
      <c r="Z12" s="92"/>
      <c r="AA12" s="92"/>
      <c r="AB12" s="92"/>
      <c r="AC12" s="92"/>
      <c r="AD12" s="92"/>
      <c r="AE12" s="92"/>
      <c r="AF12" s="92"/>
      <c r="AG12" s="92"/>
      <c r="AH12" s="33"/>
      <c r="AI12" s="92"/>
      <c r="AJ12" s="92"/>
      <c r="AK12" s="92"/>
      <c r="AL12" s="92"/>
      <c r="AM12" s="92"/>
    </row>
    <row r="13" spans="1:39" x14ac:dyDescent="0.25">
      <c r="A13" s="53" t="s">
        <v>21</v>
      </c>
      <c r="D13" s="88"/>
      <c r="E13" s="89"/>
      <c r="F13" s="90"/>
      <c r="G13" s="124"/>
      <c r="H13" s="93"/>
      <c r="I13" s="91"/>
      <c r="J13" s="92"/>
      <c r="K13" s="92"/>
      <c r="L13" s="92"/>
      <c r="M13" s="93"/>
      <c r="N13" s="93"/>
      <c r="O13" s="91"/>
      <c r="P13" s="92"/>
      <c r="Q13" s="93"/>
      <c r="R13" s="93"/>
      <c r="S13" s="91"/>
      <c r="T13" s="96"/>
      <c r="U13" s="90"/>
      <c r="V13" s="90"/>
      <c r="W13" s="92"/>
      <c r="X13" s="92"/>
      <c r="Y13" s="92"/>
      <c r="Z13" s="92"/>
      <c r="AA13" s="92"/>
      <c r="AB13" s="92"/>
      <c r="AC13" s="92"/>
      <c r="AD13" s="92"/>
      <c r="AE13" s="92"/>
      <c r="AF13" s="92"/>
      <c r="AG13" s="92"/>
      <c r="AH13" s="92"/>
      <c r="AI13" s="92"/>
      <c r="AJ13" s="92"/>
      <c r="AK13" s="92"/>
      <c r="AL13" s="92"/>
      <c r="AM13" s="92"/>
    </row>
    <row r="14" spans="1:39" x14ac:dyDescent="0.25">
      <c r="A14" s="53" t="s">
        <v>22</v>
      </c>
      <c r="D14" s="88"/>
      <c r="E14" s="89"/>
      <c r="F14" s="90"/>
      <c r="G14" s="124"/>
      <c r="H14" s="93"/>
      <c r="I14" s="91"/>
      <c r="J14" s="92"/>
      <c r="K14" s="92"/>
      <c r="L14" s="92"/>
      <c r="M14" s="93"/>
      <c r="N14" s="93"/>
      <c r="O14" s="91"/>
      <c r="P14" s="92"/>
      <c r="Q14" s="93"/>
      <c r="R14" s="93"/>
      <c r="S14" s="91"/>
      <c r="T14" s="96"/>
      <c r="U14" s="90"/>
      <c r="V14" s="90"/>
      <c r="W14" s="92"/>
      <c r="X14" s="92"/>
      <c r="Y14" s="92"/>
      <c r="Z14" s="92"/>
      <c r="AA14" s="92"/>
      <c r="AB14" s="92"/>
      <c r="AC14" s="92"/>
      <c r="AD14" s="92"/>
      <c r="AE14" s="92"/>
      <c r="AF14" s="92"/>
      <c r="AG14" s="92"/>
      <c r="AH14" s="92"/>
      <c r="AI14" s="92"/>
      <c r="AJ14" s="92"/>
      <c r="AK14" s="92"/>
      <c r="AL14" s="92"/>
      <c r="AM14" s="92"/>
    </row>
    <row r="15" spans="1:39" x14ac:dyDescent="0.25">
      <c r="A15" s="53" t="s">
        <v>23</v>
      </c>
      <c r="D15" s="88"/>
      <c r="E15" s="89"/>
      <c r="F15" s="90"/>
      <c r="G15" s="124"/>
      <c r="H15" s="93"/>
      <c r="I15" s="91"/>
      <c r="J15" s="92"/>
      <c r="K15" s="92"/>
      <c r="L15" s="92"/>
      <c r="M15" s="93"/>
      <c r="N15" s="93"/>
      <c r="O15" s="91"/>
      <c r="P15" s="92"/>
      <c r="Q15" s="93"/>
      <c r="R15" s="93"/>
      <c r="S15" s="91"/>
      <c r="T15" s="96"/>
      <c r="U15" s="90"/>
      <c r="V15" s="90"/>
      <c r="W15" s="92"/>
      <c r="X15" s="92"/>
      <c r="Y15" s="92"/>
      <c r="Z15" s="92"/>
      <c r="AA15" s="92"/>
      <c r="AB15" s="92"/>
      <c r="AC15" s="92"/>
      <c r="AD15" s="92"/>
      <c r="AE15" s="92"/>
      <c r="AF15" s="92"/>
      <c r="AG15" s="92"/>
      <c r="AH15" s="92"/>
      <c r="AI15" s="92"/>
      <c r="AJ15" s="92"/>
      <c r="AK15" s="92"/>
      <c r="AL15" s="92"/>
      <c r="AM15" s="92"/>
    </row>
    <row r="16" spans="1:39" x14ac:dyDescent="0.25">
      <c r="A16" s="53" t="s">
        <v>24</v>
      </c>
      <c r="D16" s="88"/>
      <c r="E16" s="89"/>
      <c r="F16" s="90"/>
      <c r="G16" s="124"/>
      <c r="H16" s="93"/>
      <c r="I16" s="91"/>
      <c r="J16" s="92"/>
      <c r="K16" s="92"/>
      <c r="L16" s="92"/>
      <c r="M16" s="93"/>
      <c r="N16" s="93"/>
      <c r="O16" s="91"/>
      <c r="P16" s="92"/>
      <c r="Q16" s="93"/>
      <c r="R16" s="93"/>
      <c r="S16" s="91"/>
      <c r="T16" s="96"/>
      <c r="U16" s="90"/>
      <c r="V16" s="90"/>
      <c r="W16" s="92"/>
      <c r="X16" s="92"/>
      <c r="Y16" s="92"/>
      <c r="Z16" s="92"/>
      <c r="AA16" s="92"/>
      <c r="AB16" s="92"/>
      <c r="AC16" s="92"/>
      <c r="AD16" s="92"/>
      <c r="AE16" s="92"/>
      <c r="AF16" s="92"/>
      <c r="AG16" s="92"/>
      <c r="AH16" s="92"/>
      <c r="AI16" s="92"/>
      <c r="AJ16" s="92"/>
      <c r="AK16" s="92"/>
      <c r="AL16" s="92"/>
      <c r="AM16" s="92"/>
    </row>
    <row r="17" spans="1:52" ht="94.5" x14ac:dyDescent="0.25">
      <c r="A17" s="36" t="s">
        <v>73</v>
      </c>
      <c r="D17" s="88"/>
      <c r="E17" s="89"/>
      <c r="F17" s="90"/>
      <c r="G17" s="124"/>
      <c r="H17" s="93"/>
      <c r="I17" s="91"/>
      <c r="J17" s="92"/>
      <c r="K17" s="92"/>
      <c r="L17" s="92"/>
      <c r="M17" s="93"/>
      <c r="N17" s="93"/>
      <c r="O17" s="91"/>
      <c r="P17" s="92"/>
      <c r="Q17" s="93"/>
      <c r="R17" s="93"/>
      <c r="S17" s="91"/>
      <c r="T17" s="95"/>
      <c r="U17" s="90"/>
      <c r="V17" s="90"/>
      <c r="W17" s="92"/>
      <c r="X17" s="92"/>
      <c r="Y17" s="92"/>
      <c r="Z17" s="92"/>
      <c r="AA17" s="92"/>
      <c r="AB17" s="92"/>
      <c r="AC17" s="92"/>
      <c r="AD17" s="92"/>
      <c r="AE17" s="92"/>
      <c r="AF17" s="92"/>
      <c r="AG17" s="92"/>
      <c r="AH17" s="92"/>
      <c r="AI17" s="92"/>
      <c r="AJ17" s="92"/>
      <c r="AK17" s="92"/>
      <c r="AL17" s="92"/>
      <c r="AM17" s="92"/>
    </row>
    <row r="18" spans="1:52" s="39" customFormat="1" x14ac:dyDescent="0.25">
      <c r="A18" s="59"/>
      <c r="F18" s="125"/>
      <c r="G18" s="125"/>
      <c r="H18" s="97"/>
      <c r="I18" s="97"/>
      <c r="J18" s="125"/>
      <c r="K18" s="97"/>
      <c r="L18" s="97"/>
      <c r="M18" s="97"/>
      <c r="N18" s="97"/>
      <c r="O18" s="97"/>
      <c r="P18" s="97"/>
      <c r="Q18" s="97"/>
      <c r="R18" s="97"/>
      <c r="S18" s="97"/>
      <c r="T18" s="98"/>
      <c r="U18" s="97"/>
      <c r="V18" s="97"/>
      <c r="W18" s="97"/>
      <c r="X18" s="97"/>
      <c r="Y18" s="97"/>
      <c r="Z18" s="97"/>
      <c r="AA18" s="97"/>
      <c r="AB18" s="97"/>
      <c r="AC18" s="97"/>
      <c r="AD18" s="97"/>
      <c r="AE18" s="97"/>
      <c r="AF18" s="97"/>
      <c r="AG18" s="97"/>
      <c r="AH18" s="97"/>
      <c r="AI18" s="97"/>
      <c r="AJ18" s="97"/>
      <c r="AK18" s="97"/>
      <c r="AL18" s="97"/>
      <c r="AM18" s="97"/>
    </row>
    <row r="19" spans="1:52" s="114" customFormat="1" x14ac:dyDescent="0.25">
      <c r="A19" s="60" t="s">
        <v>25</v>
      </c>
      <c r="B19" s="109"/>
      <c r="C19" s="109"/>
      <c r="D19" s="110"/>
      <c r="E19" s="110"/>
      <c r="F19" s="128">
        <f t="shared" ref="F19" si="0">COUNTIF(F8:F17,"Yes")</f>
        <v>0</v>
      </c>
      <c r="G19" s="112">
        <f t="shared" ref="G19:U19" si="1">COUNTIF(G8:G17,"Yes")</f>
        <v>0</v>
      </c>
      <c r="H19" s="111">
        <f t="shared" si="1"/>
        <v>0</v>
      </c>
      <c r="I19" s="111">
        <f t="shared" si="1"/>
        <v>0</v>
      </c>
      <c r="J19" s="111">
        <f t="shared" si="1"/>
        <v>0</v>
      </c>
      <c r="K19" s="111">
        <f t="shared" si="1"/>
        <v>0</v>
      </c>
      <c r="L19" s="111">
        <f t="shared" si="1"/>
        <v>0</v>
      </c>
      <c r="M19" s="111">
        <f t="shared" si="1"/>
        <v>0</v>
      </c>
      <c r="N19" s="111">
        <f t="shared" si="1"/>
        <v>0</v>
      </c>
      <c r="O19" s="111">
        <f t="shared" si="1"/>
        <v>0</v>
      </c>
      <c r="P19" s="111">
        <f t="shared" si="1"/>
        <v>0</v>
      </c>
      <c r="Q19" s="111">
        <f t="shared" si="1"/>
        <v>0</v>
      </c>
      <c r="R19" s="113">
        <f t="shared" si="1"/>
        <v>0</v>
      </c>
      <c r="S19" s="111">
        <f t="shared" si="1"/>
        <v>0</v>
      </c>
      <c r="T19" s="111">
        <f t="shared" si="1"/>
        <v>0</v>
      </c>
      <c r="U19" s="111">
        <f t="shared" si="1"/>
        <v>0</v>
      </c>
      <c r="V19" s="112">
        <f t="shared" ref="V19:W19" si="2">COUNTIF(V8:V17,"Yes")</f>
        <v>0</v>
      </c>
      <c r="W19" s="112">
        <f t="shared" si="2"/>
        <v>0</v>
      </c>
      <c r="X19" s="112">
        <f t="shared" ref="X19:AG19" si="3">COUNTIF(X8:X17,"Yes")</f>
        <v>0</v>
      </c>
      <c r="Y19" s="112">
        <f t="shared" si="3"/>
        <v>0</v>
      </c>
      <c r="Z19" s="112">
        <f t="shared" si="3"/>
        <v>0</v>
      </c>
      <c r="AA19" s="112">
        <f t="shared" si="3"/>
        <v>0</v>
      </c>
      <c r="AB19" s="112">
        <f t="shared" si="3"/>
        <v>0</v>
      </c>
      <c r="AC19" s="112">
        <f t="shared" si="3"/>
        <v>0</v>
      </c>
      <c r="AD19" s="112">
        <f t="shared" si="3"/>
        <v>0</v>
      </c>
      <c r="AE19" s="112">
        <f t="shared" si="3"/>
        <v>0</v>
      </c>
      <c r="AF19" s="112">
        <f t="shared" si="3"/>
        <v>0</v>
      </c>
      <c r="AG19" s="112">
        <f t="shared" si="3"/>
        <v>0</v>
      </c>
      <c r="AH19" s="111"/>
      <c r="AI19" s="111"/>
      <c r="AJ19" s="111"/>
      <c r="AK19" s="111"/>
      <c r="AL19" s="111"/>
      <c r="AM19" s="111"/>
      <c r="AN19" s="111"/>
      <c r="AO19" s="111"/>
      <c r="AP19" s="111"/>
      <c r="AQ19" s="111"/>
      <c r="AR19" s="111"/>
      <c r="AS19" s="111"/>
      <c r="AT19" s="111"/>
      <c r="AU19" s="111"/>
      <c r="AV19" s="111"/>
      <c r="AW19" s="111"/>
      <c r="AX19" s="111"/>
      <c r="AY19" s="111"/>
      <c r="AZ19" s="111"/>
    </row>
    <row r="20" spans="1:52" s="41" customFormat="1" x14ac:dyDescent="0.25">
      <c r="A20" s="63" t="s">
        <v>26</v>
      </c>
      <c r="B20" s="61"/>
      <c r="C20" s="61"/>
      <c r="D20" s="64"/>
      <c r="E20" s="64"/>
      <c r="F20" s="103" t="str">
        <f>IF(ISERROR(F19/F23),"%",F19/F23*100)</f>
        <v>%</v>
      </c>
      <c r="G20" s="103" t="str">
        <f>IF(ISERROR(G19/G23),"%",G19/G23*100)</f>
        <v>%</v>
      </c>
      <c r="H20" s="102" t="str">
        <f t="shared" ref="H20" si="4">IF(ISERROR(H19/H23),"%",H19/H23*100)</f>
        <v>%</v>
      </c>
      <c r="I20" s="102" t="str">
        <f>IF(ISERROR(I19/I23),"%",I19/I23*100)</f>
        <v>%</v>
      </c>
      <c r="J20" s="102" t="str">
        <f t="shared" ref="J20:K20" si="5">IF(ISERROR(J19/J23),"%",J19/J23*100)</f>
        <v>%</v>
      </c>
      <c r="K20" s="102" t="str">
        <f t="shared" si="5"/>
        <v>%</v>
      </c>
      <c r="L20" s="102" t="str">
        <f t="shared" ref="L20:U20" si="6">IF(ISERROR(L19/L23),"%",L19/L23*100)</f>
        <v>%</v>
      </c>
      <c r="M20" s="102" t="str">
        <f t="shared" si="6"/>
        <v>%</v>
      </c>
      <c r="N20" s="102" t="str">
        <f t="shared" si="6"/>
        <v>%</v>
      </c>
      <c r="O20" s="102" t="str">
        <f t="shared" si="6"/>
        <v>%</v>
      </c>
      <c r="P20" s="102" t="str">
        <f t="shared" si="6"/>
        <v>%</v>
      </c>
      <c r="Q20" s="102" t="str">
        <f t="shared" si="6"/>
        <v>%</v>
      </c>
      <c r="R20" s="104" t="str">
        <f t="shared" si="6"/>
        <v>%</v>
      </c>
      <c r="S20" s="102" t="str">
        <f t="shared" si="6"/>
        <v>%</v>
      </c>
      <c r="T20" s="102" t="str">
        <f t="shared" si="6"/>
        <v>%</v>
      </c>
      <c r="U20" s="102" t="str">
        <f t="shared" si="6"/>
        <v>%</v>
      </c>
      <c r="V20" s="103" t="str">
        <f t="shared" ref="V20" si="7">IF(ISERROR(V19/V23),"%",V19/V23*100)</f>
        <v>%</v>
      </c>
      <c r="W20" s="103" t="str">
        <f t="shared" ref="W20" si="8">IF(ISERROR(W19/W23),"%",W19/W23*100)</f>
        <v>%</v>
      </c>
      <c r="X20" s="103" t="str">
        <f t="shared" ref="X20:AG20" si="9">IF(ISERROR(X19/X23),"%",X19/X23*100)</f>
        <v>%</v>
      </c>
      <c r="Y20" s="103" t="str">
        <f t="shared" si="9"/>
        <v>%</v>
      </c>
      <c r="Z20" s="103" t="str">
        <f t="shared" si="9"/>
        <v>%</v>
      </c>
      <c r="AA20" s="103" t="str">
        <f t="shared" si="9"/>
        <v>%</v>
      </c>
      <c r="AB20" s="103" t="str">
        <f t="shared" si="9"/>
        <v>%</v>
      </c>
      <c r="AC20" s="103" t="str">
        <f t="shared" si="9"/>
        <v>%</v>
      </c>
      <c r="AD20" s="103" t="str">
        <f t="shared" si="9"/>
        <v>%</v>
      </c>
      <c r="AE20" s="103" t="str">
        <f t="shared" si="9"/>
        <v>%</v>
      </c>
      <c r="AF20" s="103" t="str">
        <f t="shared" si="9"/>
        <v>%</v>
      </c>
      <c r="AG20" s="103" t="str">
        <f t="shared" si="9"/>
        <v>%</v>
      </c>
      <c r="AH20" s="102"/>
      <c r="AI20" s="102"/>
      <c r="AJ20" s="102"/>
      <c r="AK20" s="102"/>
      <c r="AL20" s="102"/>
      <c r="AM20" s="102"/>
      <c r="AN20" s="102"/>
      <c r="AO20" s="102"/>
      <c r="AP20" s="102"/>
      <c r="AQ20" s="102"/>
      <c r="AR20" s="102"/>
      <c r="AS20" s="102"/>
      <c r="AT20" s="102"/>
      <c r="AU20" s="102"/>
      <c r="AV20" s="102"/>
      <c r="AW20" s="102"/>
      <c r="AX20" s="102"/>
      <c r="AY20" s="102"/>
      <c r="AZ20" s="102"/>
    </row>
    <row r="21" spans="1:52" s="114" customFormat="1" x14ac:dyDescent="0.25">
      <c r="A21" s="60" t="s">
        <v>27</v>
      </c>
      <c r="B21" s="109"/>
      <c r="C21" s="109"/>
      <c r="D21" s="110"/>
      <c r="E21" s="110"/>
      <c r="F21" s="112">
        <f t="shared" ref="F21" si="10">COUNTIF(F8:F17,"No")</f>
        <v>0</v>
      </c>
      <c r="G21" s="112">
        <f t="shared" ref="G21:U21" si="11">COUNTIF(G8:G17,"No")</f>
        <v>0</v>
      </c>
      <c r="H21" s="111">
        <f t="shared" si="11"/>
        <v>0</v>
      </c>
      <c r="I21" s="111">
        <f t="shared" si="11"/>
        <v>0</v>
      </c>
      <c r="J21" s="111">
        <f t="shared" si="11"/>
        <v>0</v>
      </c>
      <c r="K21" s="111">
        <f t="shared" si="11"/>
        <v>0</v>
      </c>
      <c r="L21" s="111">
        <f t="shared" si="11"/>
        <v>0</v>
      </c>
      <c r="M21" s="111">
        <f t="shared" si="11"/>
        <v>0</v>
      </c>
      <c r="N21" s="111">
        <f t="shared" si="11"/>
        <v>0</v>
      </c>
      <c r="O21" s="111">
        <f t="shared" si="11"/>
        <v>0</v>
      </c>
      <c r="P21" s="111">
        <f t="shared" si="11"/>
        <v>0</v>
      </c>
      <c r="Q21" s="111">
        <f t="shared" si="11"/>
        <v>0</v>
      </c>
      <c r="R21" s="113">
        <f t="shared" si="11"/>
        <v>0</v>
      </c>
      <c r="S21" s="111">
        <f t="shared" si="11"/>
        <v>0</v>
      </c>
      <c r="T21" s="111">
        <f t="shared" si="11"/>
        <v>0</v>
      </c>
      <c r="U21" s="111">
        <f t="shared" si="11"/>
        <v>0</v>
      </c>
      <c r="V21" s="112">
        <f t="shared" ref="V21:W21" si="12">COUNTIF(V8:V17,"No")</f>
        <v>0</v>
      </c>
      <c r="W21" s="112">
        <f t="shared" si="12"/>
        <v>0</v>
      </c>
      <c r="X21" s="112">
        <f t="shared" ref="X21:AG21" si="13">COUNTIF(X8:X17,"No")</f>
        <v>0</v>
      </c>
      <c r="Y21" s="112">
        <f t="shared" si="13"/>
        <v>0</v>
      </c>
      <c r="Z21" s="112">
        <f t="shared" si="13"/>
        <v>0</v>
      </c>
      <c r="AA21" s="112">
        <f t="shared" si="13"/>
        <v>0</v>
      </c>
      <c r="AB21" s="112">
        <f t="shared" si="13"/>
        <v>0</v>
      </c>
      <c r="AC21" s="112">
        <f t="shared" si="13"/>
        <v>0</v>
      </c>
      <c r="AD21" s="112">
        <f t="shared" si="13"/>
        <v>0</v>
      </c>
      <c r="AE21" s="112">
        <f t="shared" si="13"/>
        <v>0</v>
      </c>
      <c r="AF21" s="112">
        <f t="shared" si="13"/>
        <v>0</v>
      </c>
      <c r="AG21" s="112">
        <f t="shared" si="13"/>
        <v>0</v>
      </c>
      <c r="AH21" s="111"/>
      <c r="AI21" s="111"/>
      <c r="AJ21" s="111"/>
      <c r="AK21" s="111"/>
      <c r="AL21" s="111"/>
      <c r="AM21" s="111"/>
      <c r="AN21" s="111"/>
      <c r="AO21" s="111"/>
      <c r="AP21" s="111"/>
      <c r="AQ21" s="111"/>
      <c r="AR21" s="111"/>
      <c r="AS21" s="111"/>
      <c r="AT21" s="111"/>
      <c r="AU21" s="111"/>
      <c r="AV21" s="111"/>
      <c r="AW21" s="111"/>
      <c r="AX21" s="111"/>
      <c r="AY21" s="111"/>
      <c r="AZ21" s="111"/>
    </row>
    <row r="22" spans="1:52" s="41" customFormat="1" x14ac:dyDescent="0.25">
      <c r="A22" s="63" t="s">
        <v>28</v>
      </c>
      <c r="B22" s="61"/>
      <c r="C22" s="61"/>
      <c r="D22" s="64"/>
      <c r="E22" s="64"/>
      <c r="F22" s="103" t="str">
        <f>IF(ISERROR(F21/F23),"%",F21/F23*100)</f>
        <v>%</v>
      </c>
      <c r="G22" s="103" t="str">
        <f>IF(ISERROR(G21/G23),"%",G21/G23*100)</f>
        <v>%</v>
      </c>
      <c r="H22" s="102" t="str">
        <f t="shared" ref="H22" si="14">IF(ISERROR(H21/H23),"%",H21/H23*100)</f>
        <v>%</v>
      </c>
      <c r="I22" s="102" t="str">
        <f>IF(ISERROR(I21/I23),"%",I21/I23*100)</f>
        <v>%</v>
      </c>
      <c r="J22" s="102" t="str">
        <f t="shared" ref="J22:K22" si="15">IF(ISERROR(J21/J23),"%",J21/J23*100)</f>
        <v>%</v>
      </c>
      <c r="K22" s="102" t="str">
        <f t="shared" si="15"/>
        <v>%</v>
      </c>
      <c r="L22" s="102" t="str">
        <f t="shared" ref="L22:U22" si="16">IF(ISERROR(L21/L23),"%",L21/L23*100)</f>
        <v>%</v>
      </c>
      <c r="M22" s="102" t="str">
        <f t="shared" si="16"/>
        <v>%</v>
      </c>
      <c r="N22" s="102" t="str">
        <f t="shared" si="16"/>
        <v>%</v>
      </c>
      <c r="O22" s="102" t="str">
        <f t="shared" si="16"/>
        <v>%</v>
      </c>
      <c r="P22" s="102" t="str">
        <f t="shared" si="16"/>
        <v>%</v>
      </c>
      <c r="Q22" s="102" t="str">
        <f t="shared" si="16"/>
        <v>%</v>
      </c>
      <c r="R22" s="104" t="str">
        <f t="shared" si="16"/>
        <v>%</v>
      </c>
      <c r="S22" s="102" t="str">
        <f t="shared" si="16"/>
        <v>%</v>
      </c>
      <c r="T22" s="102" t="str">
        <f t="shared" si="16"/>
        <v>%</v>
      </c>
      <c r="U22" s="102" t="str">
        <f t="shared" si="16"/>
        <v>%</v>
      </c>
      <c r="V22" s="103" t="str">
        <f t="shared" ref="V22" si="17">IF(ISERROR(V21/V23),"%",V21/V23*100)</f>
        <v>%</v>
      </c>
      <c r="W22" s="103" t="str">
        <f t="shared" ref="W22" si="18">IF(ISERROR(W21/W23),"%",W21/W23*100)</f>
        <v>%</v>
      </c>
      <c r="X22" s="103" t="str">
        <f t="shared" ref="X22:AG22" si="19">IF(ISERROR(X21/X23),"%",X21/X23*100)</f>
        <v>%</v>
      </c>
      <c r="Y22" s="103" t="str">
        <f t="shared" si="19"/>
        <v>%</v>
      </c>
      <c r="Z22" s="103" t="str">
        <f t="shared" si="19"/>
        <v>%</v>
      </c>
      <c r="AA22" s="103" t="str">
        <f t="shared" si="19"/>
        <v>%</v>
      </c>
      <c r="AB22" s="103" t="str">
        <f t="shared" si="19"/>
        <v>%</v>
      </c>
      <c r="AC22" s="103" t="str">
        <f t="shared" si="19"/>
        <v>%</v>
      </c>
      <c r="AD22" s="103" t="str">
        <f t="shared" si="19"/>
        <v>%</v>
      </c>
      <c r="AE22" s="103" t="str">
        <f t="shared" si="19"/>
        <v>%</v>
      </c>
      <c r="AF22" s="103" t="str">
        <f t="shared" si="19"/>
        <v>%</v>
      </c>
      <c r="AG22" s="103" t="str">
        <f t="shared" si="19"/>
        <v>%</v>
      </c>
      <c r="AH22" s="102"/>
      <c r="AI22" s="102"/>
      <c r="AJ22" s="102"/>
      <c r="AK22" s="102"/>
      <c r="AL22" s="102"/>
      <c r="AM22" s="102"/>
      <c r="AN22" s="102"/>
      <c r="AO22" s="102"/>
      <c r="AP22" s="102"/>
      <c r="AQ22" s="102"/>
      <c r="AR22" s="102"/>
      <c r="AS22" s="102"/>
      <c r="AT22" s="102"/>
      <c r="AU22" s="102"/>
      <c r="AV22" s="102"/>
      <c r="AW22" s="102"/>
      <c r="AX22" s="102"/>
      <c r="AY22" s="102"/>
      <c r="AZ22" s="102"/>
    </row>
    <row r="23" spans="1:52" s="114" customFormat="1" x14ac:dyDescent="0.25">
      <c r="A23" s="60" t="s">
        <v>29</v>
      </c>
      <c r="B23" s="109"/>
      <c r="C23" s="109"/>
      <c r="D23" s="110"/>
      <c r="E23" s="110"/>
      <c r="F23" s="112">
        <f>SUM(F19+F21)</f>
        <v>0</v>
      </c>
      <c r="G23" s="112">
        <f>SUM(G19+G21)</f>
        <v>0</v>
      </c>
      <c r="H23" s="111">
        <f>SUM(H19+H21)</f>
        <v>0</v>
      </c>
      <c r="I23" s="111">
        <f>SUM(I19+I21)</f>
        <v>0</v>
      </c>
      <c r="J23" s="111">
        <f t="shared" ref="J23:K23" si="20">SUM(J19+J21)</f>
        <v>0</v>
      </c>
      <c r="K23" s="111">
        <f t="shared" si="20"/>
        <v>0</v>
      </c>
      <c r="L23" s="111">
        <f t="shared" ref="L23:U23" si="21">SUM(L19+L21)</f>
        <v>0</v>
      </c>
      <c r="M23" s="111">
        <f t="shared" si="21"/>
        <v>0</v>
      </c>
      <c r="N23" s="111">
        <f t="shared" si="21"/>
        <v>0</v>
      </c>
      <c r="O23" s="111">
        <f t="shared" si="21"/>
        <v>0</v>
      </c>
      <c r="P23" s="111">
        <f t="shared" si="21"/>
        <v>0</v>
      </c>
      <c r="Q23" s="111">
        <f t="shared" si="21"/>
        <v>0</v>
      </c>
      <c r="R23" s="113">
        <f t="shared" si="21"/>
        <v>0</v>
      </c>
      <c r="S23" s="111">
        <f t="shared" si="21"/>
        <v>0</v>
      </c>
      <c r="T23" s="111">
        <f t="shared" si="21"/>
        <v>0</v>
      </c>
      <c r="U23" s="111">
        <f t="shared" si="21"/>
        <v>0</v>
      </c>
      <c r="V23" s="112">
        <f t="shared" ref="V23" si="22">SUM(V19+V21)</f>
        <v>0</v>
      </c>
      <c r="W23" s="112">
        <f t="shared" ref="W23:X23" si="23">SUM(W19+W21)</f>
        <v>0</v>
      </c>
      <c r="X23" s="112">
        <f t="shared" si="23"/>
        <v>0</v>
      </c>
      <c r="Y23" s="112">
        <f t="shared" ref="Y23:AG23" si="24">SUM(Y19+Y21)</f>
        <v>0</v>
      </c>
      <c r="Z23" s="112">
        <f t="shared" si="24"/>
        <v>0</v>
      </c>
      <c r="AA23" s="112">
        <f t="shared" si="24"/>
        <v>0</v>
      </c>
      <c r="AB23" s="112">
        <f t="shared" si="24"/>
        <v>0</v>
      </c>
      <c r="AC23" s="112">
        <f t="shared" si="24"/>
        <v>0</v>
      </c>
      <c r="AD23" s="112">
        <f t="shared" si="24"/>
        <v>0</v>
      </c>
      <c r="AE23" s="112">
        <f t="shared" si="24"/>
        <v>0</v>
      </c>
      <c r="AF23" s="112">
        <f t="shared" si="24"/>
        <v>0</v>
      </c>
      <c r="AG23" s="112">
        <f t="shared" si="24"/>
        <v>0</v>
      </c>
      <c r="AH23" s="111"/>
      <c r="AI23" s="111"/>
      <c r="AJ23" s="111"/>
      <c r="AK23" s="111"/>
      <c r="AL23" s="111"/>
      <c r="AM23" s="111"/>
      <c r="AN23" s="111"/>
      <c r="AO23" s="111"/>
      <c r="AP23" s="111"/>
      <c r="AQ23" s="111"/>
      <c r="AR23" s="111"/>
      <c r="AS23" s="111"/>
      <c r="AT23" s="111"/>
      <c r="AU23" s="111"/>
      <c r="AV23" s="111"/>
      <c r="AW23" s="111"/>
      <c r="AX23" s="111"/>
      <c r="AY23" s="111"/>
      <c r="AZ23" s="111"/>
    </row>
    <row r="24" spans="1:52" s="40" customFormat="1" ht="31.5" x14ac:dyDescent="0.25">
      <c r="A24" s="63" t="s">
        <v>99</v>
      </c>
      <c r="B24" s="61"/>
      <c r="C24" s="61"/>
      <c r="D24" s="62"/>
      <c r="E24" s="62"/>
      <c r="F24" s="100">
        <f>F29</f>
        <v>10</v>
      </c>
      <c r="G24" s="100">
        <f>G29</f>
        <v>10</v>
      </c>
      <c r="H24" s="99">
        <f>H29</f>
        <v>10</v>
      </c>
      <c r="I24" s="99">
        <f>I29</f>
        <v>10</v>
      </c>
      <c r="J24" s="99">
        <f t="shared" ref="J24:K24" si="25">J29</f>
        <v>10</v>
      </c>
      <c r="K24" s="99">
        <f t="shared" si="25"/>
        <v>10</v>
      </c>
      <c r="L24" s="99">
        <f t="shared" ref="L24:U24" si="26">L29</f>
        <v>10</v>
      </c>
      <c r="M24" s="99">
        <f t="shared" si="26"/>
        <v>10</v>
      </c>
      <c r="N24" s="99">
        <f t="shared" si="26"/>
        <v>10</v>
      </c>
      <c r="O24" s="99">
        <f t="shared" si="26"/>
        <v>10</v>
      </c>
      <c r="P24" s="99">
        <f t="shared" si="26"/>
        <v>10</v>
      </c>
      <c r="Q24" s="99">
        <f t="shared" si="26"/>
        <v>10</v>
      </c>
      <c r="R24" s="101">
        <f t="shared" si="26"/>
        <v>10</v>
      </c>
      <c r="S24" s="99">
        <f t="shared" si="26"/>
        <v>10</v>
      </c>
      <c r="T24" s="99">
        <f t="shared" si="26"/>
        <v>10</v>
      </c>
      <c r="U24" s="99">
        <f t="shared" si="26"/>
        <v>10</v>
      </c>
      <c r="V24" s="100">
        <f t="shared" ref="V24" si="27">V29</f>
        <v>10</v>
      </c>
      <c r="W24" s="100">
        <f t="shared" ref="W24:X24" si="28">W29</f>
        <v>10</v>
      </c>
      <c r="X24" s="100">
        <f t="shared" si="28"/>
        <v>10</v>
      </c>
      <c r="Y24" s="100">
        <f t="shared" ref="Y24:AG24" si="29">Y29</f>
        <v>10</v>
      </c>
      <c r="Z24" s="100">
        <f t="shared" si="29"/>
        <v>10</v>
      </c>
      <c r="AA24" s="100">
        <f t="shared" si="29"/>
        <v>10</v>
      </c>
      <c r="AB24" s="100">
        <f t="shared" si="29"/>
        <v>10</v>
      </c>
      <c r="AC24" s="100">
        <f t="shared" si="29"/>
        <v>10</v>
      </c>
      <c r="AD24" s="100">
        <f t="shared" si="29"/>
        <v>10</v>
      </c>
      <c r="AE24" s="100">
        <f t="shared" si="29"/>
        <v>10</v>
      </c>
      <c r="AF24" s="100">
        <f t="shared" si="29"/>
        <v>10</v>
      </c>
      <c r="AG24" s="100">
        <f t="shared" si="29"/>
        <v>10</v>
      </c>
      <c r="AH24" s="99"/>
      <c r="AI24" s="99"/>
      <c r="AJ24" s="99"/>
      <c r="AK24" s="99"/>
      <c r="AL24" s="99"/>
      <c r="AM24" s="99"/>
      <c r="AN24" s="99"/>
      <c r="AO24" s="99"/>
      <c r="AP24" s="99"/>
      <c r="AQ24" s="99"/>
      <c r="AR24" s="99"/>
      <c r="AS24" s="99"/>
      <c r="AT24" s="99"/>
      <c r="AU24" s="99"/>
      <c r="AV24" s="99"/>
      <c r="AW24" s="99"/>
      <c r="AX24" s="99"/>
      <c r="AY24" s="99"/>
      <c r="AZ24" s="99"/>
    </row>
    <row r="25" spans="1:52" s="40" customFormat="1" x14ac:dyDescent="0.25">
      <c r="A25" s="63" t="s">
        <v>37</v>
      </c>
      <c r="B25" s="61"/>
      <c r="C25" s="61"/>
      <c r="D25" s="62"/>
      <c r="E25" s="62"/>
      <c r="F25" s="100">
        <f>COUNTIF(F8:F17,"N/A - did not have elective surgery")</f>
        <v>0</v>
      </c>
      <c r="G25" s="100">
        <f>COUNTIF(G8:G17,"N/A - did not have elective surgery")</f>
        <v>0</v>
      </c>
      <c r="H25" s="99">
        <f>COUNTIF(H8:H17,"Not applicable")</f>
        <v>0</v>
      </c>
      <c r="I25" s="99">
        <f>COUNTIF(I8:I17,"Not applicable")</f>
        <v>0</v>
      </c>
      <c r="J25" s="99">
        <f>COUNTIF(J8:J17,"N/A - not high risk")</f>
        <v>0</v>
      </c>
      <c r="K25" s="99">
        <f>COUNTIF(K8:K17,"NA")</f>
        <v>0</v>
      </c>
      <c r="L25" s="99">
        <f>COUNTIF(L8:L17,"Not applicable")</f>
        <v>0</v>
      </c>
      <c r="M25" s="99">
        <f>COUNTIF(M8:M17,"N/A - did not have poor diabetes control")</f>
        <v>0</v>
      </c>
      <c r="N25" s="99">
        <f t="shared" ref="N25:AG25" si="30">COUNTIF(N8:N17,"Not applicable")</f>
        <v>0</v>
      </c>
      <c r="O25" s="99">
        <f t="shared" si="30"/>
        <v>0</v>
      </c>
      <c r="P25" s="99">
        <f t="shared" ref="P25:U25" si="31">COUNTIF(P8:P17,"N/A - did not have elective surgery")</f>
        <v>0</v>
      </c>
      <c r="Q25" s="99">
        <f t="shared" si="31"/>
        <v>0</v>
      </c>
      <c r="R25" s="101">
        <f t="shared" si="31"/>
        <v>0</v>
      </c>
      <c r="S25" s="99">
        <f t="shared" si="31"/>
        <v>0</v>
      </c>
      <c r="T25" s="99">
        <f t="shared" si="31"/>
        <v>0</v>
      </c>
      <c r="U25" s="99">
        <f t="shared" si="31"/>
        <v>0</v>
      </c>
      <c r="V25" s="100">
        <f t="shared" si="30"/>
        <v>0</v>
      </c>
      <c r="W25" s="100">
        <f t="shared" si="30"/>
        <v>0</v>
      </c>
      <c r="X25" s="100">
        <f t="shared" si="30"/>
        <v>0</v>
      </c>
      <c r="Y25" s="100">
        <f t="shared" si="30"/>
        <v>0</v>
      </c>
      <c r="Z25" s="100">
        <f t="shared" si="30"/>
        <v>0</v>
      </c>
      <c r="AA25" s="100">
        <f t="shared" si="30"/>
        <v>0</v>
      </c>
      <c r="AB25" s="100">
        <f t="shared" si="30"/>
        <v>0</v>
      </c>
      <c r="AC25" s="100">
        <f t="shared" si="30"/>
        <v>0</v>
      </c>
      <c r="AD25" s="100">
        <f t="shared" si="30"/>
        <v>0</v>
      </c>
      <c r="AE25" s="100">
        <f t="shared" si="30"/>
        <v>0</v>
      </c>
      <c r="AF25" s="100">
        <f t="shared" si="30"/>
        <v>0</v>
      </c>
      <c r="AG25" s="100">
        <f t="shared" si="30"/>
        <v>0</v>
      </c>
      <c r="AH25" s="99"/>
      <c r="AI25" s="99"/>
      <c r="AJ25" s="99"/>
      <c r="AK25" s="99"/>
      <c r="AL25" s="99"/>
      <c r="AM25" s="99"/>
      <c r="AN25" s="99"/>
      <c r="AO25" s="99"/>
      <c r="AP25" s="99"/>
      <c r="AQ25" s="99"/>
      <c r="AR25" s="99"/>
      <c r="AS25" s="99"/>
      <c r="AT25" s="99"/>
      <c r="AU25" s="99"/>
      <c r="AV25" s="99"/>
      <c r="AW25" s="99"/>
      <c r="AX25" s="99"/>
      <c r="AY25" s="99"/>
      <c r="AZ25" s="99"/>
    </row>
    <row r="26" spans="1:52" s="114" customFormat="1" ht="31.5" x14ac:dyDescent="0.25">
      <c r="A26" s="60" t="s">
        <v>45</v>
      </c>
      <c r="B26" s="109"/>
      <c r="C26" s="109"/>
      <c r="D26" s="110"/>
      <c r="E26" s="110"/>
      <c r="F26" s="112">
        <f>F19+F21+F24+F25</f>
        <v>10</v>
      </c>
      <c r="G26" s="112">
        <f>G19+G21+G24+G25</f>
        <v>10</v>
      </c>
      <c r="H26" s="111">
        <f t="shared" ref="H26" si="32">H19+H21+H24+H25</f>
        <v>10</v>
      </c>
      <c r="I26" s="111">
        <f>I19+I21+I24+I25</f>
        <v>10</v>
      </c>
      <c r="J26" s="111">
        <f t="shared" ref="J26:K26" si="33">J19+J21+J24+J25</f>
        <v>10</v>
      </c>
      <c r="K26" s="111">
        <f t="shared" si="33"/>
        <v>10</v>
      </c>
      <c r="L26" s="111">
        <f t="shared" ref="L26:U26" si="34">L19+L21+L24+L25</f>
        <v>10</v>
      </c>
      <c r="M26" s="111">
        <f t="shared" si="34"/>
        <v>10</v>
      </c>
      <c r="N26" s="111">
        <f t="shared" si="34"/>
        <v>10</v>
      </c>
      <c r="O26" s="111">
        <f t="shared" si="34"/>
        <v>10</v>
      </c>
      <c r="P26" s="111">
        <f t="shared" si="34"/>
        <v>10</v>
      </c>
      <c r="Q26" s="111">
        <f t="shared" si="34"/>
        <v>10</v>
      </c>
      <c r="R26" s="113">
        <f t="shared" si="34"/>
        <v>10</v>
      </c>
      <c r="S26" s="111">
        <f t="shared" si="34"/>
        <v>10</v>
      </c>
      <c r="T26" s="111">
        <f t="shared" si="34"/>
        <v>10</v>
      </c>
      <c r="U26" s="111">
        <f t="shared" si="34"/>
        <v>10</v>
      </c>
      <c r="V26" s="112">
        <f t="shared" ref="V26" si="35">V19+V21+V24+V25</f>
        <v>10</v>
      </c>
      <c r="W26" s="112">
        <f t="shared" ref="W26" si="36">W19+W21+W24+W25</f>
        <v>10</v>
      </c>
      <c r="X26" s="112">
        <f t="shared" ref="X26:AG26" si="37">X19+X21+X24+X25</f>
        <v>10</v>
      </c>
      <c r="Y26" s="112">
        <f t="shared" si="37"/>
        <v>10</v>
      </c>
      <c r="Z26" s="112">
        <f t="shared" si="37"/>
        <v>10</v>
      </c>
      <c r="AA26" s="112">
        <f t="shared" si="37"/>
        <v>10</v>
      </c>
      <c r="AB26" s="112">
        <f t="shared" si="37"/>
        <v>10</v>
      </c>
      <c r="AC26" s="112">
        <f t="shared" si="37"/>
        <v>10</v>
      </c>
      <c r="AD26" s="112">
        <f t="shared" si="37"/>
        <v>10</v>
      </c>
      <c r="AE26" s="112">
        <f t="shared" si="37"/>
        <v>10</v>
      </c>
      <c r="AF26" s="112">
        <f t="shared" si="37"/>
        <v>10</v>
      </c>
      <c r="AG26" s="112">
        <f t="shared" si="37"/>
        <v>10</v>
      </c>
      <c r="AH26" s="111"/>
      <c r="AI26" s="111"/>
      <c r="AJ26" s="111"/>
      <c r="AK26" s="111"/>
      <c r="AL26" s="111"/>
      <c r="AM26" s="111"/>
      <c r="AN26" s="111"/>
      <c r="AO26" s="111"/>
      <c r="AP26" s="111"/>
      <c r="AQ26" s="111"/>
      <c r="AR26" s="111"/>
      <c r="AS26" s="111"/>
      <c r="AT26" s="111"/>
      <c r="AU26" s="111"/>
      <c r="AV26" s="111"/>
      <c r="AW26" s="111"/>
      <c r="AX26" s="111"/>
      <c r="AY26" s="111"/>
      <c r="AZ26" s="111"/>
    </row>
    <row r="27" spans="1:52" s="42" customFormat="1" x14ac:dyDescent="0.25">
      <c r="B27" s="65"/>
      <c r="C27" s="65"/>
      <c r="F27" s="100"/>
      <c r="G27" s="100"/>
      <c r="H27" s="100"/>
      <c r="I27" s="100"/>
      <c r="J27" s="100"/>
      <c r="K27" s="100"/>
      <c r="L27" s="100"/>
      <c r="M27" s="100"/>
      <c r="N27" s="100"/>
      <c r="O27" s="100"/>
      <c r="P27" s="100"/>
      <c r="Q27" s="100"/>
      <c r="R27" s="105"/>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row>
    <row r="28" spans="1:52" s="42" customFormat="1" x14ac:dyDescent="0.25">
      <c r="B28" s="65"/>
      <c r="C28" s="65"/>
      <c r="F28" s="100"/>
      <c r="G28" s="100"/>
      <c r="H28" s="106"/>
      <c r="I28" s="106"/>
      <c r="J28" s="106"/>
      <c r="K28" s="106"/>
      <c r="L28" s="106"/>
      <c r="M28" s="106"/>
      <c r="N28" s="106"/>
      <c r="O28" s="106"/>
      <c r="P28" s="106"/>
      <c r="Q28" s="106"/>
      <c r="R28" s="106"/>
      <c r="S28" s="106"/>
      <c r="T28" s="106"/>
      <c r="U28" s="106"/>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row>
    <row r="29" spans="1:52" s="168" customFormat="1" x14ac:dyDescent="0.25">
      <c r="A29" s="168" t="s">
        <v>98</v>
      </c>
      <c r="B29" s="169"/>
      <c r="C29" s="169"/>
      <c r="F29" s="106">
        <f t="shared" ref="F29:U29" si="38">COUNTIF(F8:F17,"")</f>
        <v>10</v>
      </c>
      <c r="G29" s="106">
        <f t="shared" si="38"/>
        <v>10</v>
      </c>
      <c r="H29" s="106">
        <f t="shared" si="38"/>
        <v>10</v>
      </c>
      <c r="I29" s="106">
        <f t="shared" si="38"/>
        <v>10</v>
      </c>
      <c r="J29" s="106">
        <f t="shared" si="38"/>
        <v>10</v>
      </c>
      <c r="K29" s="106">
        <f t="shared" si="38"/>
        <v>10</v>
      </c>
      <c r="L29" s="106">
        <f t="shared" si="38"/>
        <v>10</v>
      </c>
      <c r="M29" s="106">
        <f t="shared" si="38"/>
        <v>10</v>
      </c>
      <c r="N29" s="106">
        <f t="shared" si="38"/>
        <v>10</v>
      </c>
      <c r="O29" s="106">
        <f t="shared" si="38"/>
        <v>10</v>
      </c>
      <c r="P29" s="106">
        <f t="shared" si="38"/>
        <v>10</v>
      </c>
      <c r="Q29" s="106">
        <f t="shared" si="38"/>
        <v>10</v>
      </c>
      <c r="R29" s="106">
        <f t="shared" si="38"/>
        <v>10</v>
      </c>
      <c r="S29" s="106">
        <f t="shared" si="38"/>
        <v>10</v>
      </c>
      <c r="T29" s="106">
        <f t="shared" si="38"/>
        <v>10</v>
      </c>
      <c r="U29" s="106">
        <f t="shared" si="38"/>
        <v>10</v>
      </c>
      <c r="V29" s="106">
        <f t="shared" ref="V29" si="39">COUNTIF(V8:V17,"")</f>
        <v>10</v>
      </c>
      <c r="W29" s="106">
        <f t="shared" ref="W29:AG29" si="40">COUNTIF(W8:W17,"")</f>
        <v>10</v>
      </c>
      <c r="X29" s="106">
        <f t="shared" si="40"/>
        <v>10</v>
      </c>
      <c r="Y29" s="106">
        <f t="shared" si="40"/>
        <v>10</v>
      </c>
      <c r="Z29" s="106">
        <f t="shared" si="40"/>
        <v>10</v>
      </c>
      <c r="AA29" s="106">
        <f t="shared" si="40"/>
        <v>10</v>
      </c>
      <c r="AB29" s="106">
        <f t="shared" si="40"/>
        <v>10</v>
      </c>
      <c r="AC29" s="106">
        <f t="shared" si="40"/>
        <v>10</v>
      </c>
      <c r="AD29" s="106">
        <f t="shared" si="40"/>
        <v>10</v>
      </c>
      <c r="AE29" s="106">
        <f t="shared" si="40"/>
        <v>10</v>
      </c>
      <c r="AF29" s="106">
        <f t="shared" si="40"/>
        <v>10</v>
      </c>
      <c r="AG29" s="106">
        <f t="shared" si="40"/>
        <v>10</v>
      </c>
      <c r="AH29" s="106"/>
      <c r="AI29" s="106"/>
      <c r="AJ29" s="106"/>
      <c r="AK29" s="106"/>
      <c r="AL29" s="106"/>
      <c r="AM29" s="106"/>
      <c r="AN29" s="106"/>
      <c r="AO29" s="106"/>
      <c r="AP29" s="106"/>
      <c r="AQ29" s="106"/>
      <c r="AR29" s="106"/>
      <c r="AS29" s="106"/>
      <c r="AT29" s="106"/>
      <c r="AU29" s="106"/>
      <c r="AV29" s="106"/>
      <c r="AW29" s="106"/>
      <c r="AX29" s="106"/>
      <c r="AY29" s="106"/>
      <c r="AZ29" s="106"/>
    </row>
    <row r="30" spans="1:52" s="170" customFormat="1" ht="47.25" x14ac:dyDescent="0.25">
      <c r="A30" s="170" t="s">
        <v>68</v>
      </c>
      <c r="B30" s="169"/>
      <c r="C30" s="169"/>
      <c r="F30" s="171" t="str">
        <f>IF(F24=F26,"No data",IF(F25=F26,"N/A - did not have elective surgery",IF(F24+F25=F26,"N/A - did not have elective surgery",F20)))</f>
        <v>No data</v>
      </c>
      <c r="G30" s="172" t="str">
        <f>IF(G24=G26,"No data",IF(G25=G26,"N/A - did not have elective surgery",IF(G24+G25=G26,"N/A - did not have elective surgery",G20)))</f>
        <v>No data</v>
      </c>
      <c r="H30" s="171" t="str">
        <f t="shared" ref="H30:O30" si="41">IF(H24=H26,"No data",IF(H25=H26,"NA",IF(H24+H25=H26,"NA",H20)))</f>
        <v>No data</v>
      </c>
      <c r="I30" s="171" t="str">
        <f t="shared" si="41"/>
        <v>No data</v>
      </c>
      <c r="J30" s="171" t="str">
        <f>IF(J24=J26,"No data",IF(J25=J26,"N/A - not high risk",IF(J24+J25=J26,"N/A - not high risk",J20)))</f>
        <v>No data</v>
      </c>
      <c r="K30" s="171" t="str">
        <f t="shared" si="41"/>
        <v>No data</v>
      </c>
      <c r="L30" s="171" t="str">
        <f t="shared" si="41"/>
        <v>No data</v>
      </c>
      <c r="M30" s="171" t="str">
        <f>IF(M24=M26,"No data",IF(M25=M26,"N/A - did not have poor diabetes control",IF(M24+M25=M26,"N/A - did not have poor diabetes control",M20)))</f>
        <v>No data</v>
      </c>
      <c r="N30" s="171" t="str">
        <f t="shared" si="41"/>
        <v>No data</v>
      </c>
      <c r="O30" s="171" t="str">
        <f t="shared" si="41"/>
        <v>No data</v>
      </c>
      <c r="P30" s="171" t="str">
        <f t="shared" ref="P30:U30" si="42">IF(P24=P26,"No data",IF(P25=P26,"N/A - did not have elective surgery",IF(P24+P25=P26,"N/A - did not have elective surgery",P20)))</f>
        <v>No data</v>
      </c>
      <c r="Q30" s="171" t="str">
        <f t="shared" si="42"/>
        <v>No data</v>
      </c>
      <c r="R30" s="171" t="str">
        <f t="shared" si="42"/>
        <v>No data</v>
      </c>
      <c r="S30" s="171" t="str">
        <f t="shared" si="42"/>
        <v>No data</v>
      </c>
      <c r="T30" s="171" t="str">
        <f t="shared" si="42"/>
        <v>No data</v>
      </c>
      <c r="U30" s="171" t="str">
        <f t="shared" si="42"/>
        <v>No data</v>
      </c>
      <c r="V30" s="171" t="str">
        <f>IF(V24=V26,"No data",IF(V25=V26,"NA",IF(V24+V25=V26,"NA",V20)))</f>
        <v>No data</v>
      </c>
      <c r="W30" s="171" t="str">
        <f t="shared" ref="W30:X30" si="43">IF(W24=W26,"No data",IF(W25=W26,"NA",IF(W24+W25=W26,"NA",W20)))</f>
        <v>No data</v>
      </c>
      <c r="X30" s="171" t="str">
        <f t="shared" si="43"/>
        <v>No data</v>
      </c>
      <c r="Y30" s="171" t="str">
        <f t="shared" ref="Y30:AG30" si="44">IF(Y24=Y26,"No data",IF(Y25=Y26,"NA",IF(Y24+Y25=Y26,"NA",Y20)))</f>
        <v>No data</v>
      </c>
      <c r="Z30" s="171" t="str">
        <f t="shared" si="44"/>
        <v>No data</v>
      </c>
      <c r="AA30" s="171" t="str">
        <f t="shared" si="44"/>
        <v>No data</v>
      </c>
      <c r="AB30" s="171" t="str">
        <f t="shared" si="44"/>
        <v>No data</v>
      </c>
      <c r="AC30" s="171" t="str">
        <f t="shared" si="44"/>
        <v>No data</v>
      </c>
      <c r="AD30" s="171" t="str">
        <f t="shared" si="44"/>
        <v>No data</v>
      </c>
      <c r="AE30" s="171" t="str">
        <f t="shared" si="44"/>
        <v>No data</v>
      </c>
      <c r="AF30" s="171" t="str">
        <f t="shared" si="44"/>
        <v>No data</v>
      </c>
      <c r="AG30" s="171" t="str">
        <f t="shared" si="44"/>
        <v>No data</v>
      </c>
      <c r="AH30" s="171"/>
      <c r="AI30" s="171"/>
      <c r="AJ30" s="171"/>
      <c r="AK30" s="171"/>
      <c r="AL30" s="171"/>
      <c r="AM30" s="171"/>
      <c r="AN30" s="171"/>
      <c r="AO30" s="171"/>
      <c r="AP30" s="171"/>
      <c r="AQ30" s="171"/>
      <c r="AR30" s="171"/>
      <c r="AS30" s="171"/>
      <c r="AT30" s="171"/>
      <c r="AU30" s="171"/>
      <c r="AV30" s="171"/>
      <c r="AW30" s="171"/>
      <c r="AX30" s="171"/>
      <c r="AY30" s="171"/>
      <c r="AZ30" s="171"/>
    </row>
    <row r="31" spans="1:52" x14ac:dyDescent="0.25">
      <c r="A31" s="66"/>
      <c r="F31" s="99"/>
      <c r="G31" s="100"/>
      <c r="H31" s="99"/>
      <c r="I31" s="99"/>
      <c r="J31" s="100"/>
      <c r="K31" s="99"/>
      <c r="L31" s="99"/>
      <c r="M31" s="99"/>
      <c r="N31" s="99"/>
      <c r="O31" s="99"/>
      <c r="P31" s="99"/>
      <c r="Q31" s="99"/>
      <c r="R31" s="101"/>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row>
    <row r="32" spans="1:52" x14ac:dyDescent="0.25">
      <c r="A32" s="66"/>
      <c r="F32" s="99"/>
      <c r="G32" s="100"/>
      <c r="H32" s="99"/>
      <c r="I32" s="99"/>
      <c r="J32" s="100"/>
      <c r="K32" s="99"/>
      <c r="L32" s="99"/>
      <c r="M32" s="99"/>
      <c r="N32" s="99"/>
      <c r="O32" s="99"/>
      <c r="P32" s="99"/>
      <c r="Q32" s="99"/>
      <c r="R32" s="101"/>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row>
    <row r="33" spans="1:52" x14ac:dyDescent="0.25">
      <c r="A33" s="66"/>
      <c r="F33" s="99"/>
      <c r="G33" s="100"/>
      <c r="H33" s="99"/>
      <c r="I33" s="99"/>
      <c r="J33" s="100"/>
      <c r="K33" s="99"/>
      <c r="L33" s="99"/>
      <c r="M33" s="99"/>
      <c r="N33" s="99"/>
      <c r="O33" s="99"/>
      <c r="P33" s="99"/>
      <c r="Q33" s="99"/>
      <c r="R33" s="101"/>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row>
    <row r="34" spans="1:52" x14ac:dyDescent="0.25">
      <c r="A34" s="66"/>
      <c r="F34" s="99"/>
      <c r="G34" s="100"/>
      <c r="H34" s="99"/>
      <c r="I34" s="99"/>
      <c r="J34" s="100"/>
      <c r="K34" s="99"/>
      <c r="L34" s="99"/>
      <c r="M34" s="99"/>
      <c r="N34" s="99"/>
      <c r="O34" s="99"/>
      <c r="P34" s="99"/>
      <c r="Q34" s="99"/>
      <c r="R34" s="101"/>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row>
    <row r="35" spans="1:52" x14ac:dyDescent="0.25">
      <c r="A35" s="66"/>
      <c r="F35" s="99"/>
      <c r="G35" s="100"/>
      <c r="H35" s="99"/>
      <c r="I35" s="99"/>
      <c r="J35" s="100"/>
      <c r="K35" s="99"/>
      <c r="L35" s="99"/>
      <c r="M35" s="99"/>
      <c r="N35" s="99"/>
      <c r="O35" s="99"/>
      <c r="P35" s="99"/>
      <c r="Q35" s="99"/>
      <c r="R35" s="101"/>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row>
    <row r="36" spans="1:52" x14ac:dyDescent="0.25">
      <c r="A36" s="66"/>
      <c r="F36" s="99"/>
      <c r="G36" s="100"/>
      <c r="H36" s="99"/>
      <c r="I36" s="99"/>
      <c r="J36" s="100"/>
      <c r="K36" s="99"/>
      <c r="L36" s="99"/>
      <c r="M36" s="99"/>
      <c r="N36" s="99"/>
      <c r="O36" s="99"/>
      <c r="P36" s="99"/>
      <c r="Q36" s="99"/>
      <c r="R36" s="101"/>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row>
    <row r="37" spans="1:52" x14ac:dyDescent="0.25">
      <c r="A37" s="66"/>
      <c r="F37" s="99"/>
      <c r="G37" s="100"/>
      <c r="H37" s="99"/>
      <c r="I37" s="99"/>
      <c r="J37" s="100"/>
      <c r="K37" s="99"/>
      <c r="L37" s="99"/>
      <c r="M37" s="99"/>
      <c r="N37" s="99"/>
      <c r="O37" s="99"/>
      <c r="P37" s="99"/>
      <c r="Q37" s="99"/>
      <c r="R37" s="101"/>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row>
    <row r="38" spans="1:52" x14ac:dyDescent="0.25">
      <c r="A38" s="66"/>
      <c r="F38" s="99"/>
      <c r="G38" s="100"/>
      <c r="H38" s="99"/>
      <c r="I38" s="99"/>
      <c r="J38" s="100"/>
      <c r="K38" s="99"/>
      <c r="L38" s="99"/>
      <c r="M38" s="99"/>
      <c r="N38" s="99"/>
      <c r="O38" s="99"/>
      <c r="P38" s="99"/>
      <c r="Q38" s="99"/>
      <c r="R38" s="101"/>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row>
    <row r="39" spans="1:52" x14ac:dyDescent="0.25">
      <c r="A39" s="66"/>
      <c r="F39" s="99"/>
      <c r="G39" s="100"/>
      <c r="H39" s="99"/>
      <c r="I39" s="99"/>
      <c r="J39" s="100"/>
      <c r="K39" s="99"/>
      <c r="L39" s="99"/>
      <c r="M39" s="99"/>
      <c r="N39" s="99"/>
      <c r="O39" s="99"/>
      <c r="P39" s="99"/>
      <c r="Q39" s="99"/>
      <c r="R39" s="101"/>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row>
    <row r="40" spans="1:52" x14ac:dyDescent="0.25">
      <c r="A40" s="66"/>
      <c r="F40" s="99"/>
      <c r="G40" s="100"/>
      <c r="H40" s="99"/>
      <c r="I40" s="99"/>
      <c r="J40" s="100"/>
      <c r="K40" s="99"/>
      <c r="L40" s="99"/>
      <c r="M40" s="99"/>
      <c r="N40" s="99"/>
      <c r="O40" s="99"/>
      <c r="P40" s="99"/>
      <c r="Q40" s="99"/>
      <c r="R40" s="101"/>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row>
    <row r="41" spans="1:52" x14ac:dyDescent="0.25">
      <c r="A41" s="66"/>
      <c r="F41" s="99"/>
      <c r="G41" s="100"/>
      <c r="H41" s="99"/>
      <c r="I41" s="99"/>
      <c r="J41" s="100"/>
      <c r="K41" s="99"/>
      <c r="L41" s="99"/>
      <c r="M41" s="99"/>
      <c r="N41" s="99"/>
      <c r="O41" s="99"/>
      <c r="P41" s="99"/>
      <c r="Q41" s="99"/>
      <c r="R41" s="101"/>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row>
    <row r="42" spans="1:52" x14ac:dyDescent="0.25">
      <c r="A42" s="66"/>
      <c r="F42" s="99"/>
      <c r="G42" s="100"/>
      <c r="H42" s="99"/>
      <c r="I42" s="99"/>
      <c r="J42" s="100"/>
      <c r="K42" s="99"/>
      <c r="L42" s="99"/>
      <c r="M42" s="99"/>
      <c r="N42" s="99"/>
      <c r="O42" s="99"/>
      <c r="P42" s="99"/>
      <c r="Q42" s="99"/>
      <c r="R42" s="101"/>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row>
    <row r="43" spans="1:52" x14ac:dyDescent="0.25">
      <c r="A43" s="66"/>
      <c r="F43" s="99"/>
      <c r="G43" s="100"/>
      <c r="H43" s="99"/>
      <c r="I43" s="99"/>
      <c r="J43" s="100"/>
      <c r="K43" s="99"/>
      <c r="L43" s="99"/>
      <c r="M43" s="99"/>
      <c r="N43" s="99"/>
      <c r="O43" s="99"/>
      <c r="P43" s="99"/>
      <c r="Q43" s="99"/>
      <c r="R43" s="101"/>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row>
    <row r="44" spans="1:52" x14ac:dyDescent="0.25">
      <c r="A44" s="66"/>
      <c r="F44" s="92"/>
      <c r="G44" s="126"/>
      <c r="H44" s="92"/>
      <c r="I44" s="92"/>
      <c r="J44" s="126"/>
      <c r="K44" s="92"/>
      <c r="L44" s="92"/>
      <c r="M44" s="92"/>
      <c r="N44" s="92"/>
      <c r="O44" s="92"/>
      <c r="P44" s="92"/>
      <c r="Q44" s="92"/>
      <c r="R44" s="95"/>
      <c r="S44" s="92"/>
      <c r="T44" s="92"/>
      <c r="U44" s="92"/>
      <c r="V44" s="92"/>
      <c r="W44" s="92"/>
      <c r="X44" s="92"/>
      <c r="Y44" s="92"/>
      <c r="Z44" s="92"/>
      <c r="AA44" s="92"/>
      <c r="AB44" s="92"/>
      <c r="AC44" s="92"/>
      <c r="AD44" s="92"/>
      <c r="AE44" s="92"/>
      <c r="AF44" s="92"/>
      <c r="AG44" s="92"/>
      <c r="AH44" s="92"/>
      <c r="AI44" s="92"/>
      <c r="AJ44" s="92"/>
      <c r="AK44" s="92"/>
      <c r="AL44" s="92"/>
      <c r="AM44" s="92"/>
    </row>
    <row r="45" spans="1:52" x14ac:dyDescent="0.25">
      <c r="A45" s="66"/>
      <c r="F45" s="92"/>
      <c r="G45" s="126"/>
      <c r="H45" s="92"/>
      <c r="I45" s="92"/>
      <c r="J45" s="126"/>
      <c r="K45" s="92"/>
      <c r="L45" s="92"/>
      <c r="M45" s="92"/>
      <c r="N45" s="92"/>
      <c r="O45" s="92"/>
      <c r="P45" s="92"/>
      <c r="Q45" s="92"/>
      <c r="R45" s="95"/>
      <c r="S45" s="92"/>
      <c r="T45" s="92"/>
      <c r="U45" s="92"/>
      <c r="V45" s="92"/>
      <c r="W45" s="92"/>
      <c r="X45" s="92"/>
      <c r="Y45" s="92"/>
      <c r="Z45" s="92"/>
      <c r="AA45" s="92"/>
      <c r="AB45" s="92"/>
      <c r="AC45" s="92"/>
      <c r="AD45" s="92"/>
      <c r="AE45" s="92"/>
      <c r="AF45" s="92"/>
      <c r="AG45" s="92"/>
      <c r="AH45" s="92"/>
      <c r="AI45" s="92"/>
      <c r="AJ45" s="92"/>
      <c r="AK45" s="92"/>
      <c r="AL45" s="92"/>
      <c r="AM45" s="92"/>
    </row>
    <row r="46" spans="1:52" x14ac:dyDescent="0.25">
      <c r="A46" s="66"/>
      <c r="F46" s="92"/>
      <c r="G46" s="126"/>
      <c r="H46" s="92"/>
      <c r="I46" s="92"/>
      <c r="J46" s="126"/>
      <c r="K46" s="92"/>
      <c r="L46" s="92"/>
      <c r="M46" s="92"/>
      <c r="N46" s="92"/>
      <c r="O46" s="92"/>
      <c r="P46" s="92"/>
      <c r="Q46" s="92"/>
      <c r="R46" s="95"/>
      <c r="S46" s="92"/>
      <c r="T46" s="92"/>
      <c r="U46" s="92"/>
      <c r="V46" s="92"/>
      <c r="W46" s="92"/>
      <c r="X46" s="92"/>
      <c r="Y46" s="92"/>
      <c r="Z46" s="92"/>
      <c r="AA46" s="92"/>
      <c r="AB46" s="92"/>
      <c r="AC46" s="92"/>
      <c r="AD46" s="92"/>
      <c r="AE46" s="92"/>
      <c r="AF46" s="92"/>
      <c r="AG46" s="92"/>
      <c r="AH46" s="92"/>
      <c r="AI46" s="92"/>
      <c r="AJ46" s="92"/>
      <c r="AK46" s="92"/>
      <c r="AL46" s="92"/>
      <c r="AM46" s="92"/>
    </row>
    <row r="47" spans="1:52" x14ac:dyDescent="0.25">
      <c r="A47" s="66"/>
      <c r="F47" s="92"/>
      <c r="G47" s="126"/>
      <c r="H47" s="92"/>
      <c r="I47" s="92"/>
      <c r="J47" s="126"/>
      <c r="K47" s="92"/>
      <c r="L47" s="92"/>
      <c r="M47" s="92"/>
      <c r="N47" s="92"/>
      <c r="O47" s="92"/>
      <c r="P47" s="92"/>
      <c r="Q47" s="92"/>
      <c r="R47" s="95"/>
      <c r="S47" s="92"/>
      <c r="T47" s="92"/>
      <c r="U47" s="92"/>
      <c r="V47" s="92"/>
      <c r="W47" s="92"/>
      <c r="X47" s="92"/>
      <c r="Y47" s="92"/>
      <c r="Z47" s="92"/>
      <c r="AA47" s="92"/>
      <c r="AB47" s="92"/>
      <c r="AC47" s="92"/>
      <c r="AD47" s="92"/>
      <c r="AE47" s="92"/>
      <c r="AF47" s="92"/>
      <c r="AG47" s="92"/>
      <c r="AH47" s="92"/>
      <c r="AI47" s="92"/>
      <c r="AJ47" s="92"/>
      <c r="AK47" s="92"/>
      <c r="AL47" s="92"/>
      <c r="AM47" s="92"/>
    </row>
    <row r="48" spans="1:52" x14ac:dyDescent="0.25">
      <c r="A48" s="66"/>
      <c r="F48" s="92"/>
      <c r="G48" s="126"/>
      <c r="H48" s="92"/>
      <c r="I48" s="92"/>
      <c r="J48" s="126"/>
      <c r="K48" s="92"/>
      <c r="L48" s="92"/>
      <c r="M48" s="92"/>
      <c r="N48" s="92"/>
      <c r="O48" s="92"/>
      <c r="P48" s="92"/>
      <c r="Q48" s="92"/>
      <c r="R48" s="95"/>
      <c r="S48" s="92"/>
      <c r="T48" s="92"/>
      <c r="U48" s="92"/>
      <c r="V48" s="92"/>
      <c r="W48" s="92"/>
      <c r="X48" s="92"/>
      <c r="Y48" s="92"/>
      <c r="Z48" s="92"/>
      <c r="AA48" s="92"/>
      <c r="AB48" s="92"/>
      <c r="AC48" s="92"/>
      <c r="AD48" s="92"/>
      <c r="AE48" s="92"/>
      <c r="AF48" s="92"/>
      <c r="AG48" s="92"/>
      <c r="AH48" s="92"/>
      <c r="AI48" s="92"/>
      <c r="AJ48" s="92"/>
      <c r="AK48" s="92"/>
      <c r="AL48" s="92"/>
      <c r="AM48" s="92"/>
    </row>
    <row r="49" spans="6:39" x14ac:dyDescent="0.25">
      <c r="F49" s="92"/>
      <c r="G49" s="126"/>
      <c r="H49" s="92"/>
      <c r="I49" s="92"/>
      <c r="J49" s="126"/>
      <c r="K49" s="92"/>
      <c r="L49" s="92"/>
      <c r="M49" s="92"/>
      <c r="N49" s="92"/>
      <c r="O49" s="92"/>
      <c r="P49" s="92"/>
      <c r="Q49" s="92"/>
      <c r="R49" s="95"/>
      <c r="S49" s="92"/>
      <c r="T49" s="92"/>
      <c r="U49" s="92"/>
      <c r="V49" s="92"/>
      <c r="W49" s="92"/>
      <c r="X49" s="92"/>
      <c r="Y49" s="92"/>
      <c r="Z49" s="92"/>
      <c r="AA49" s="92"/>
      <c r="AB49" s="92"/>
      <c r="AC49" s="92"/>
      <c r="AD49" s="92"/>
      <c r="AE49" s="92"/>
      <c r="AF49" s="92"/>
      <c r="AG49" s="92"/>
      <c r="AH49" s="92"/>
      <c r="AI49" s="92"/>
      <c r="AJ49" s="92"/>
      <c r="AK49" s="92"/>
      <c r="AL49" s="92"/>
      <c r="AM49" s="92"/>
    </row>
    <row r="50" spans="6:39" x14ac:dyDescent="0.25">
      <c r="F50" s="92"/>
      <c r="G50" s="126"/>
      <c r="H50" s="92"/>
      <c r="I50" s="92"/>
      <c r="J50" s="126"/>
      <c r="K50" s="92"/>
      <c r="L50" s="92"/>
      <c r="M50" s="92"/>
      <c r="N50" s="92"/>
      <c r="O50" s="92"/>
      <c r="P50" s="92"/>
      <c r="Q50" s="92"/>
      <c r="R50" s="95"/>
      <c r="S50" s="92"/>
      <c r="T50" s="92"/>
      <c r="U50" s="92"/>
      <c r="V50" s="92"/>
      <c r="W50" s="92"/>
      <c r="X50" s="92"/>
      <c r="Y50" s="92"/>
      <c r="Z50" s="92"/>
      <c r="AA50" s="92"/>
      <c r="AB50" s="92"/>
      <c r="AC50" s="92"/>
      <c r="AD50" s="92"/>
      <c r="AE50" s="92"/>
      <c r="AF50" s="92"/>
      <c r="AG50" s="92"/>
      <c r="AH50" s="92"/>
      <c r="AI50" s="92"/>
      <c r="AJ50" s="92"/>
      <c r="AK50" s="92"/>
      <c r="AL50" s="92"/>
      <c r="AM50" s="92"/>
    </row>
    <row r="51" spans="6:39" x14ac:dyDescent="0.25">
      <c r="F51" s="92"/>
      <c r="G51" s="126"/>
      <c r="H51" s="92"/>
      <c r="I51" s="92"/>
      <c r="J51" s="126"/>
      <c r="K51" s="92"/>
      <c r="L51" s="92"/>
      <c r="M51" s="92"/>
      <c r="N51" s="92"/>
      <c r="O51" s="92"/>
      <c r="P51" s="92"/>
      <c r="Q51" s="92"/>
      <c r="R51" s="95"/>
      <c r="S51" s="92"/>
      <c r="T51" s="92"/>
      <c r="U51" s="92"/>
      <c r="V51" s="92"/>
      <c r="W51" s="92"/>
      <c r="X51" s="92"/>
      <c r="Y51" s="92"/>
      <c r="Z51" s="92"/>
      <c r="AA51" s="92"/>
      <c r="AB51" s="92"/>
      <c r="AC51" s="92"/>
      <c r="AD51" s="92"/>
      <c r="AE51" s="92"/>
      <c r="AF51" s="92"/>
      <c r="AG51" s="92"/>
      <c r="AH51" s="92"/>
      <c r="AI51" s="92"/>
      <c r="AJ51" s="92"/>
      <c r="AK51" s="92"/>
      <c r="AL51" s="92"/>
      <c r="AM51" s="92"/>
    </row>
    <row r="52" spans="6:39" x14ac:dyDescent="0.25">
      <c r="F52" s="92"/>
      <c r="G52" s="126"/>
      <c r="H52" s="92"/>
      <c r="I52" s="92"/>
      <c r="J52" s="126"/>
      <c r="K52" s="92"/>
      <c r="L52" s="92"/>
      <c r="M52" s="92"/>
      <c r="N52" s="92"/>
      <c r="O52" s="92"/>
      <c r="P52" s="92"/>
      <c r="Q52" s="92"/>
      <c r="R52" s="95"/>
      <c r="S52" s="92"/>
      <c r="T52" s="92"/>
      <c r="U52" s="92"/>
      <c r="V52" s="92"/>
      <c r="W52" s="92"/>
      <c r="X52" s="92"/>
      <c r="Y52" s="92"/>
      <c r="Z52" s="92"/>
      <c r="AA52" s="92"/>
      <c r="AB52" s="92"/>
      <c r="AC52" s="92"/>
      <c r="AD52" s="92"/>
      <c r="AE52" s="92"/>
      <c r="AF52" s="92"/>
      <c r="AG52" s="92"/>
      <c r="AH52" s="92"/>
      <c r="AI52" s="92"/>
      <c r="AJ52" s="92"/>
      <c r="AK52" s="92"/>
      <c r="AL52" s="92"/>
      <c r="AM52" s="92"/>
    </row>
    <row r="53" spans="6:39" x14ac:dyDescent="0.25">
      <c r="F53" s="92"/>
      <c r="G53" s="126"/>
      <c r="H53" s="92"/>
      <c r="I53" s="92"/>
      <c r="J53" s="126"/>
      <c r="K53" s="92"/>
      <c r="L53" s="92"/>
      <c r="M53" s="92"/>
      <c r="N53" s="92"/>
      <c r="O53" s="92"/>
      <c r="P53" s="92"/>
      <c r="Q53" s="92"/>
      <c r="R53" s="95"/>
      <c r="S53" s="92"/>
      <c r="T53" s="92"/>
      <c r="U53" s="92"/>
      <c r="V53" s="92"/>
      <c r="W53" s="92"/>
      <c r="X53" s="92"/>
      <c r="Y53" s="92"/>
      <c r="Z53" s="92"/>
      <c r="AA53" s="92"/>
      <c r="AB53" s="92"/>
      <c r="AC53" s="92"/>
      <c r="AD53" s="92"/>
      <c r="AE53" s="92"/>
      <c r="AF53" s="92"/>
      <c r="AG53" s="92"/>
      <c r="AH53" s="92"/>
      <c r="AI53" s="92"/>
      <c r="AJ53" s="92"/>
      <c r="AK53" s="92"/>
      <c r="AL53" s="92"/>
      <c r="AM53" s="92"/>
    </row>
    <row r="54" spans="6:39" x14ac:dyDescent="0.25">
      <c r="F54" s="92"/>
      <c r="G54" s="126"/>
      <c r="H54" s="92"/>
      <c r="I54" s="92"/>
      <c r="J54" s="126"/>
      <c r="K54" s="92"/>
      <c r="L54" s="92"/>
      <c r="M54" s="92"/>
      <c r="N54" s="92"/>
      <c r="O54" s="92"/>
      <c r="P54" s="92"/>
      <c r="Q54" s="92"/>
      <c r="R54" s="95"/>
      <c r="S54" s="92"/>
      <c r="T54" s="92"/>
      <c r="U54" s="92"/>
      <c r="V54" s="92"/>
      <c r="W54" s="92"/>
      <c r="X54" s="90"/>
      <c r="Y54" s="90"/>
      <c r="Z54" s="90"/>
      <c r="AA54" s="90"/>
      <c r="AB54" s="90"/>
      <c r="AC54" s="90"/>
      <c r="AD54" s="90"/>
      <c r="AE54" s="90"/>
      <c r="AF54" s="90"/>
      <c r="AG54" s="90"/>
      <c r="AH54" s="92"/>
      <c r="AI54" s="92"/>
      <c r="AJ54" s="92"/>
      <c r="AK54" s="92"/>
      <c r="AL54" s="92"/>
      <c r="AM54" s="92"/>
    </row>
    <row r="55" spans="6:39" x14ac:dyDescent="0.25">
      <c r="F55" s="92"/>
      <c r="G55" s="126"/>
      <c r="H55" s="92"/>
      <c r="I55" s="92"/>
      <c r="J55" s="126"/>
      <c r="K55" s="92"/>
      <c r="L55" s="92"/>
      <c r="M55" s="92"/>
      <c r="N55" s="92"/>
      <c r="O55" s="92"/>
      <c r="P55" s="92"/>
      <c r="Q55" s="92"/>
      <c r="R55" s="95"/>
      <c r="S55" s="92"/>
      <c r="T55" s="92"/>
      <c r="U55" s="92"/>
      <c r="V55" s="92"/>
      <c r="W55" s="92"/>
      <c r="X55" s="90"/>
      <c r="Y55" s="90"/>
      <c r="Z55" s="90"/>
      <c r="AA55" s="90"/>
      <c r="AB55" s="90"/>
      <c r="AC55" s="90"/>
      <c r="AD55" s="90"/>
      <c r="AE55" s="90"/>
      <c r="AF55" s="90"/>
      <c r="AG55" s="90"/>
      <c r="AH55" s="92"/>
      <c r="AI55" s="92"/>
      <c r="AJ55" s="92"/>
      <c r="AK55" s="92"/>
      <c r="AL55" s="92"/>
      <c r="AM55" s="92"/>
    </row>
    <row r="56" spans="6:39" x14ac:dyDescent="0.25">
      <c r="F56" s="92"/>
      <c r="G56" s="126"/>
      <c r="H56" s="92"/>
      <c r="I56" s="92"/>
      <c r="J56" s="126"/>
      <c r="K56" s="92"/>
      <c r="L56" s="92"/>
      <c r="M56" s="92"/>
      <c r="N56" s="92"/>
      <c r="O56" s="92"/>
      <c r="P56" s="92"/>
      <c r="Q56" s="92"/>
      <c r="R56" s="95"/>
      <c r="S56" s="92"/>
      <c r="T56" s="92"/>
      <c r="U56" s="92"/>
      <c r="V56" s="92"/>
      <c r="W56" s="92"/>
      <c r="X56" s="90"/>
      <c r="Y56" s="90"/>
      <c r="Z56" s="90"/>
      <c r="AA56" s="90"/>
      <c r="AB56" s="90"/>
      <c r="AC56" s="90"/>
      <c r="AD56" s="90"/>
      <c r="AE56" s="90"/>
      <c r="AF56" s="90"/>
      <c r="AG56" s="90"/>
      <c r="AH56" s="92"/>
      <c r="AI56" s="92"/>
      <c r="AJ56" s="92"/>
      <c r="AK56" s="92"/>
      <c r="AL56" s="92"/>
      <c r="AM56" s="92"/>
    </row>
    <row r="57" spans="6:39" x14ac:dyDescent="0.25">
      <c r="F57" s="92"/>
      <c r="G57" s="126"/>
      <c r="H57" s="92"/>
      <c r="I57" s="92"/>
      <c r="J57" s="126"/>
      <c r="K57" s="92"/>
      <c r="L57" s="92"/>
      <c r="M57" s="92"/>
      <c r="N57" s="92"/>
      <c r="O57" s="92"/>
      <c r="P57" s="92"/>
      <c r="Q57" s="92"/>
      <c r="R57" s="95"/>
      <c r="S57" s="92"/>
      <c r="T57" s="92"/>
      <c r="U57" s="92"/>
      <c r="V57" s="92"/>
      <c r="W57" s="92"/>
      <c r="X57" s="90"/>
      <c r="Y57" s="90"/>
      <c r="Z57" s="90"/>
      <c r="AA57" s="90"/>
      <c r="AB57" s="90"/>
      <c r="AC57" s="90"/>
      <c r="AD57" s="90"/>
      <c r="AE57" s="90"/>
      <c r="AF57" s="90"/>
      <c r="AG57" s="90"/>
      <c r="AH57" s="92"/>
      <c r="AI57" s="92"/>
      <c r="AJ57" s="92"/>
      <c r="AK57" s="92"/>
      <c r="AL57" s="92"/>
      <c r="AM57" s="92"/>
    </row>
    <row r="58" spans="6:39" x14ac:dyDescent="0.25">
      <c r="F58" s="92"/>
      <c r="G58" s="126"/>
      <c r="H58" s="92"/>
      <c r="I58" s="92"/>
      <c r="J58" s="126"/>
      <c r="K58" s="92"/>
      <c r="L58" s="92"/>
      <c r="M58" s="92"/>
      <c r="N58" s="92"/>
      <c r="O58" s="92"/>
      <c r="P58" s="92"/>
      <c r="Q58" s="92"/>
      <c r="R58" s="95"/>
      <c r="S58" s="92"/>
      <c r="T58" s="92"/>
      <c r="U58" s="92"/>
      <c r="V58" s="92"/>
      <c r="W58" s="92"/>
      <c r="X58" s="90"/>
      <c r="Y58" s="90"/>
      <c r="Z58" s="92"/>
      <c r="AA58" s="92"/>
      <c r="AB58" s="92"/>
      <c r="AC58" s="92"/>
      <c r="AD58" s="92"/>
      <c r="AE58" s="92"/>
      <c r="AF58" s="92"/>
      <c r="AG58" s="92"/>
      <c r="AH58" s="92"/>
      <c r="AI58" s="92"/>
      <c r="AJ58" s="92"/>
      <c r="AK58" s="92"/>
      <c r="AL58" s="92"/>
      <c r="AM58" s="92"/>
    </row>
    <row r="59" spans="6:39" x14ac:dyDescent="0.25">
      <c r="F59" s="92"/>
      <c r="G59" s="126"/>
      <c r="H59" s="92"/>
      <c r="I59" s="92"/>
      <c r="J59" s="126"/>
      <c r="K59" s="92"/>
      <c r="L59" s="92"/>
      <c r="M59" s="92"/>
      <c r="N59" s="92"/>
      <c r="O59" s="92"/>
      <c r="P59" s="92"/>
      <c r="Q59" s="92"/>
      <c r="R59" s="95"/>
      <c r="S59" s="92"/>
      <c r="T59" s="92"/>
      <c r="U59" s="92"/>
      <c r="V59" s="92"/>
      <c r="W59" s="92"/>
      <c r="X59" s="90"/>
      <c r="Y59" s="90"/>
      <c r="Z59" s="92"/>
      <c r="AA59" s="92"/>
      <c r="AB59" s="92"/>
      <c r="AC59" s="92"/>
      <c r="AD59" s="92"/>
      <c r="AE59" s="92"/>
      <c r="AF59" s="92"/>
      <c r="AG59" s="92"/>
      <c r="AH59" s="92"/>
      <c r="AI59" s="92"/>
      <c r="AJ59" s="92"/>
      <c r="AK59" s="92"/>
      <c r="AL59" s="92"/>
      <c r="AM59" s="92"/>
    </row>
    <row r="60" spans="6:39" x14ac:dyDescent="0.25">
      <c r="F60" s="92"/>
      <c r="G60" s="126"/>
      <c r="H60" s="92"/>
      <c r="I60" s="92"/>
      <c r="J60" s="126"/>
      <c r="K60" s="92"/>
      <c r="L60" s="92"/>
      <c r="M60" s="92"/>
      <c r="N60" s="92"/>
      <c r="O60" s="92"/>
      <c r="P60" s="92"/>
      <c r="Q60" s="92"/>
      <c r="R60" s="95"/>
      <c r="S60" s="92"/>
      <c r="T60" s="92"/>
      <c r="U60" s="92"/>
      <c r="V60" s="92"/>
      <c r="W60" s="92"/>
      <c r="X60" s="90"/>
      <c r="Y60" s="90"/>
      <c r="Z60" s="92"/>
      <c r="AA60" s="92"/>
      <c r="AB60" s="92"/>
      <c r="AC60" s="92"/>
      <c r="AD60" s="92"/>
      <c r="AE60" s="92"/>
      <c r="AF60" s="92"/>
      <c r="AG60" s="92"/>
      <c r="AH60" s="92"/>
      <c r="AI60" s="92"/>
      <c r="AJ60" s="92"/>
      <c r="AK60" s="92"/>
      <c r="AL60" s="92"/>
      <c r="AM60" s="92"/>
    </row>
    <row r="61" spans="6:39" x14ac:dyDescent="0.25">
      <c r="F61" s="92"/>
      <c r="G61" s="126"/>
      <c r="H61" s="92"/>
      <c r="I61" s="92"/>
      <c r="J61" s="126"/>
      <c r="K61" s="92"/>
      <c r="L61" s="92"/>
      <c r="M61" s="92"/>
      <c r="N61" s="92"/>
      <c r="O61" s="92"/>
      <c r="P61" s="92"/>
      <c r="Q61" s="92"/>
      <c r="R61" s="95"/>
      <c r="S61" s="92"/>
      <c r="T61" s="92"/>
      <c r="U61" s="92"/>
      <c r="V61" s="92"/>
      <c r="W61" s="92"/>
      <c r="X61" s="90"/>
      <c r="Y61" s="90"/>
      <c r="Z61" s="92"/>
      <c r="AA61" s="92"/>
      <c r="AB61" s="92"/>
      <c r="AC61" s="92"/>
      <c r="AD61" s="92"/>
      <c r="AE61" s="92"/>
      <c r="AF61" s="92"/>
      <c r="AG61" s="92"/>
      <c r="AH61" s="92"/>
      <c r="AI61" s="92"/>
      <c r="AJ61" s="92"/>
      <c r="AK61" s="92"/>
      <c r="AL61" s="92"/>
      <c r="AM61" s="92"/>
    </row>
    <row r="62" spans="6:39" x14ac:dyDescent="0.25">
      <c r="F62" s="92"/>
      <c r="G62" s="126"/>
      <c r="H62" s="92"/>
      <c r="I62" s="92"/>
      <c r="J62" s="126"/>
      <c r="K62" s="92"/>
      <c r="L62" s="92"/>
      <c r="M62" s="92"/>
      <c r="N62" s="92"/>
      <c r="O62" s="92"/>
      <c r="P62" s="92"/>
      <c r="Q62" s="92"/>
      <c r="R62" s="95"/>
      <c r="S62" s="92"/>
      <c r="T62" s="92"/>
      <c r="U62" s="92"/>
      <c r="V62" s="92"/>
      <c r="W62" s="92"/>
      <c r="X62" s="90"/>
      <c r="Y62" s="90"/>
      <c r="Z62" s="92"/>
      <c r="AA62" s="92"/>
      <c r="AB62" s="92"/>
      <c r="AC62" s="92"/>
      <c r="AD62" s="92"/>
      <c r="AE62" s="92"/>
      <c r="AF62" s="92"/>
      <c r="AG62" s="92"/>
      <c r="AH62" s="92"/>
      <c r="AI62" s="92"/>
      <c r="AJ62" s="92"/>
      <c r="AK62" s="92"/>
      <c r="AL62" s="92"/>
      <c r="AM62" s="92"/>
    </row>
    <row r="63" spans="6:39" x14ac:dyDescent="0.25">
      <c r="F63" s="92"/>
      <c r="G63" s="126"/>
      <c r="H63" s="92"/>
      <c r="I63" s="92"/>
      <c r="J63" s="126"/>
      <c r="K63" s="92"/>
      <c r="L63" s="92"/>
      <c r="M63" s="92"/>
      <c r="N63" s="92"/>
      <c r="O63" s="92"/>
      <c r="P63" s="92"/>
      <c r="Q63" s="92"/>
      <c r="R63" s="95"/>
      <c r="S63" s="92"/>
      <c r="T63" s="92"/>
      <c r="U63" s="92"/>
      <c r="V63" s="92"/>
      <c r="W63" s="92"/>
      <c r="X63" s="90"/>
      <c r="Y63" s="90"/>
      <c r="Z63" s="92"/>
      <c r="AA63" s="92"/>
      <c r="AB63" s="92"/>
      <c r="AC63" s="92"/>
      <c r="AD63" s="92"/>
      <c r="AE63" s="92"/>
      <c r="AF63" s="92"/>
      <c r="AG63" s="92"/>
      <c r="AH63" s="92"/>
      <c r="AI63" s="92"/>
      <c r="AJ63" s="92"/>
      <c r="AK63" s="92"/>
      <c r="AL63" s="92"/>
      <c r="AM63" s="92"/>
    </row>
    <row r="64" spans="6:39" x14ac:dyDescent="0.25">
      <c r="F64" s="92"/>
      <c r="G64" s="126"/>
      <c r="H64" s="92"/>
      <c r="I64" s="92"/>
      <c r="J64" s="126"/>
      <c r="K64" s="92"/>
      <c r="L64" s="92"/>
      <c r="M64" s="92"/>
      <c r="N64" s="92"/>
      <c r="O64" s="92"/>
      <c r="P64" s="92"/>
      <c r="Q64" s="92"/>
      <c r="R64" s="95"/>
      <c r="S64" s="92"/>
      <c r="T64" s="92"/>
      <c r="U64" s="92"/>
      <c r="V64" s="92"/>
      <c r="W64" s="92"/>
      <c r="X64" s="90"/>
      <c r="Y64" s="90"/>
      <c r="Z64" s="92"/>
      <c r="AA64" s="92"/>
      <c r="AB64" s="92"/>
      <c r="AC64" s="92"/>
      <c r="AD64" s="92"/>
      <c r="AE64" s="92"/>
      <c r="AF64" s="92"/>
      <c r="AG64" s="92"/>
      <c r="AH64" s="92"/>
      <c r="AI64" s="92"/>
      <c r="AJ64" s="92"/>
      <c r="AK64" s="92"/>
      <c r="AL64" s="92"/>
      <c r="AM64" s="92"/>
    </row>
    <row r="65" spans="6:39" x14ac:dyDescent="0.25">
      <c r="F65" s="92"/>
      <c r="G65" s="126"/>
      <c r="H65" s="92"/>
      <c r="I65" s="92"/>
      <c r="J65" s="126"/>
      <c r="K65" s="92"/>
      <c r="L65" s="92"/>
      <c r="M65" s="92"/>
      <c r="N65" s="92"/>
      <c r="O65" s="92"/>
      <c r="P65" s="92"/>
      <c r="Q65" s="92"/>
      <c r="R65" s="95"/>
      <c r="S65" s="92"/>
      <c r="T65" s="92"/>
      <c r="U65" s="92"/>
      <c r="V65" s="92"/>
      <c r="W65" s="92"/>
      <c r="X65" s="90"/>
      <c r="Y65" s="90"/>
      <c r="Z65" s="92"/>
      <c r="AA65" s="92"/>
      <c r="AB65" s="92"/>
      <c r="AC65" s="92"/>
      <c r="AD65" s="92"/>
      <c r="AE65" s="92"/>
      <c r="AF65" s="92"/>
      <c r="AG65" s="92"/>
      <c r="AH65" s="92"/>
      <c r="AI65" s="92"/>
      <c r="AJ65" s="92"/>
      <c r="AK65" s="92"/>
      <c r="AL65" s="92"/>
      <c r="AM65" s="92"/>
    </row>
    <row r="66" spans="6:39" x14ac:dyDescent="0.25">
      <c r="F66" s="92"/>
      <c r="G66" s="126"/>
      <c r="H66" s="92"/>
      <c r="I66" s="92"/>
      <c r="J66" s="126"/>
      <c r="K66" s="92"/>
      <c r="L66" s="92"/>
      <c r="M66" s="92"/>
      <c r="N66" s="92"/>
      <c r="O66" s="92"/>
      <c r="P66" s="92"/>
      <c r="Q66" s="92"/>
      <c r="R66" s="95"/>
      <c r="S66" s="92"/>
      <c r="T66" s="92"/>
      <c r="U66" s="92"/>
      <c r="V66" s="92"/>
      <c r="W66" s="92"/>
      <c r="X66" s="90"/>
      <c r="Y66" s="90"/>
      <c r="Z66" s="92"/>
      <c r="AA66" s="92"/>
      <c r="AB66" s="92"/>
      <c r="AC66" s="92"/>
      <c r="AD66" s="92"/>
      <c r="AE66" s="92"/>
      <c r="AF66" s="92"/>
      <c r="AG66" s="92"/>
      <c r="AH66" s="92"/>
      <c r="AI66" s="92"/>
      <c r="AJ66" s="92"/>
      <c r="AK66" s="92"/>
      <c r="AL66" s="92"/>
      <c r="AM66" s="92"/>
    </row>
    <row r="67" spans="6:39" x14ac:dyDescent="0.25">
      <c r="F67" s="92"/>
      <c r="G67" s="126"/>
      <c r="H67" s="92"/>
      <c r="I67" s="92"/>
      <c r="J67" s="126"/>
      <c r="K67" s="92"/>
      <c r="L67" s="92"/>
      <c r="M67" s="92"/>
      <c r="N67" s="92"/>
      <c r="O67" s="92"/>
      <c r="P67" s="92"/>
      <c r="Q67" s="92"/>
      <c r="R67" s="95"/>
      <c r="S67" s="92"/>
      <c r="T67" s="92"/>
      <c r="U67" s="92"/>
      <c r="V67" s="92"/>
      <c r="W67" s="92"/>
      <c r="X67" s="90"/>
      <c r="Y67" s="90"/>
      <c r="Z67" s="92"/>
      <c r="AA67" s="92"/>
      <c r="AB67" s="92"/>
      <c r="AC67" s="92"/>
      <c r="AD67" s="92"/>
      <c r="AE67" s="92"/>
      <c r="AF67" s="92"/>
      <c r="AG67" s="92"/>
      <c r="AH67" s="92"/>
      <c r="AI67" s="92"/>
      <c r="AJ67" s="92"/>
      <c r="AK67" s="92"/>
      <c r="AL67" s="92"/>
      <c r="AM67" s="92"/>
    </row>
    <row r="68" spans="6:39" x14ac:dyDescent="0.25">
      <c r="F68" s="92"/>
      <c r="G68" s="126"/>
      <c r="H68" s="92"/>
      <c r="I68" s="92"/>
      <c r="J68" s="126"/>
      <c r="K68" s="92"/>
      <c r="L68" s="92"/>
      <c r="M68" s="92"/>
      <c r="N68" s="92"/>
      <c r="O68" s="92"/>
      <c r="P68" s="92"/>
      <c r="Q68" s="92"/>
      <c r="R68" s="95"/>
      <c r="S68" s="92"/>
      <c r="T68" s="92"/>
      <c r="U68" s="92"/>
      <c r="V68" s="92"/>
      <c r="W68" s="92"/>
      <c r="X68" s="90"/>
      <c r="Y68" s="90"/>
      <c r="Z68" s="92"/>
      <c r="AA68" s="92"/>
      <c r="AB68" s="92"/>
      <c r="AC68" s="92"/>
      <c r="AD68" s="92"/>
      <c r="AE68" s="92"/>
      <c r="AF68" s="92"/>
      <c r="AG68" s="92"/>
      <c r="AH68" s="92"/>
      <c r="AI68" s="92"/>
      <c r="AJ68" s="92"/>
      <c r="AK68" s="92"/>
      <c r="AL68" s="92"/>
      <c r="AM68" s="92"/>
    </row>
    <row r="69" spans="6:39" x14ac:dyDescent="0.25">
      <c r="F69" s="92"/>
      <c r="G69" s="126"/>
      <c r="H69" s="92"/>
      <c r="I69" s="92"/>
      <c r="J69" s="126"/>
      <c r="K69" s="92"/>
      <c r="L69" s="92"/>
      <c r="M69" s="92"/>
      <c r="N69" s="92"/>
      <c r="O69" s="92"/>
      <c r="P69" s="92"/>
      <c r="Q69" s="92"/>
      <c r="R69" s="95"/>
      <c r="S69" s="92"/>
      <c r="T69" s="92"/>
      <c r="U69" s="92"/>
      <c r="V69" s="92"/>
      <c r="W69" s="92"/>
      <c r="X69" s="90"/>
      <c r="Y69" s="90"/>
      <c r="Z69" s="92"/>
      <c r="AA69" s="92"/>
      <c r="AB69" s="92"/>
      <c r="AC69" s="92"/>
      <c r="AD69" s="92"/>
      <c r="AE69" s="92"/>
      <c r="AF69" s="92"/>
      <c r="AG69" s="92"/>
      <c r="AH69" s="92"/>
      <c r="AI69" s="92"/>
      <c r="AJ69" s="92"/>
      <c r="AK69" s="92"/>
      <c r="AL69" s="92"/>
      <c r="AM69" s="92"/>
    </row>
    <row r="70" spans="6:39" x14ac:dyDescent="0.25">
      <c r="F70" s="92"/>
      <c r="G70" s="126"/>
      <c r="H70" s="92"/>
      <c r="I70" s="92"/>
      <c r="J70" s="126"/>
      <c r="K70" s="92"/>
      <c r="L70" s="92"/>
      <c r="M70" s="92"/>
      <c r="N70" s="92"/>
      <c r="O70" s="92"/>
      <c r="P70" s="92"/>
      <c r="Q70" s="92"/>
      <c r="R70" s="92"/>
      <c r="S70" s="92"/>
      <c r="T70" s="95"/>
      <c r="U70" s="92"/>
      <c r="V70" s="92"/>
      <c r="W70" s="92"/>
      <c r="X70" s="90"/>
      <c r="Y70" s="90"/>
      <c r="Z70" s="92"/>
      <c r="AA70" s="92"/>
      <c r="AB70" s="92"/>
      <c r="AC70" s="92"/>
      <c r="AD70" s="92"/>
      <c r="AE70" s="92"/>
      <c r="AF70" s="92"/>
      <c r="AG70" s="92"/>
      <c r="AH70" s="92"/>
      <c r="AI70" s="92"/>
      <c r="AJ70" s="92"/>
      <c r="AK70" s="92"/>
      <c r="AL70" s="92"/>
      <c r="AM70" s="92"/>
    </row>
    <row r="71" spans="6:39" x14ac:dyDescent="0.25">
      <c r="F71" s="92"/>
      <c r="G71" s="126"/>
      <c r="H71" s="92"/>
      <c r="I71" s="92"/>
      <c r="J71" s="126"/>
      <c r="K71" s="92"/>
      <c r="L71" s="92"/>
      <c r="M71" s="92"/>
      <c r="N71" s="92"/>
      <c r="O71" s="92"/>
      <c r="P71" s="92"/>
      <c r="Q71" s="92"/>
      <c r="R71" s="92"/>
      <c r="S71" s="92"/>
      <c r="T71" s="95"/>
      <c r="U71" s="92"/>
      <c r="V71" s="92"/>
      <c r="W71" s="92"/>
      <c r="X71" s="90"/>
      <c r="Y71" s="90"/>
      <c r="Z71" s="92"/>
      <c r="AA71" s="92"/>
      <c r="AB71" s="92"/>
      <c r="AC71" s="92"/>
      <c r="AD71" s="92"/>
      <c r="AE71" s="92"/>
      <c r="AF71" s="92"/>
      <c r="AG71" s="92"/>
      <c r="AH71" s="92"/>
      <c r="AI71" s="92"/>
      <c r="AJ71" s="92"/>
      <c r="AK71" s="92"/>
      <c r="AL71" s="92"/>
      <c r="AM71" s="92"/>
    </row>
    <row r="72" spans="6:39" x14ac:dyDescent="0.25">
      <c r="F72" s="92"/>
      <c r="G72" s="126"/>
      <c r="H72" s="92"/>
      <c r="I72" s="92"/>
      <c r="J72" s="126"/>
      <c r="K72" s="92"/>
      <c r="L72" s="92"/>
      <c r="M72" s="92"/>
      <c r="N72" s="92"/>
      <c r="O72" s="92"/>
      <c r="P72" s="92"/>
      <c r="Q72" s="92"/>
      <c r="R72" s="92"/>
      <c r="S72" s="92"/>
      <c r="T72" s="95"/>
      <c r="U72" s="92"/>
      <c r="V72" s="92"/>
      <c r="W72" s="92"/>
      <c r="X72" s="90"/>
      <c r="Y72" s="90"/>
      <c r="Z72" s="92"/>
      <c r="AA72" s="92"/>
      <c r="AB72" s="92"/>
      <c r="AC72" s="92"/>
      <c r="AD72" s="92"/>
      <c r="AE72" s="92"/>
      <c r="AF72" s="92"/>
      <c r="AG72" s="92"/>
      <c r="AH72" s="92"/>
      <c r="AI72" s="92"/>
      <c r="AJ72" s="92"/>
      <c r="AK72" s="92"/>
      <c r="AL72" s="92"/>
      <c r="AM72" s="92"/>
    </row>
    <row r="73" spans="6:39" x14ac:dyDescent="0.25">
      <c r="F73" s="92"/>
      <c r="G73" s="126"/>
      <c r="H73" s="92"/>
      <c r="I73" s="92"/>
      <c r="J73" s="126"/>
      <c r="K73" s="92"/>
      <c r="L73" s="92"/>
      <c r="M73" s="92"/>
      <c r="N73" s="92"/>
      <c r="O73" s="92"/>
      <c r="P73" s="92"/>
      <c r="Q73" s="92"/>
      <c r="R73" s="92"/>
      <c r="S73" s="92"/>
      <c r="T73" s="95"/>
      <c r="U73" s="92"/>
      <c r="V73" s="92"/>
      <c r="W73" s="92"/>
      <c r="X73" s="90"/>
      <c r="Y73" s="90"/>
      <c r="Z73" s="92"/>
      <c r="AA73" s="92"/>
      <c r="AB73" s="92"/>
      <c r="AC73" s="92"/>
      <c r="AD73" s="92"/>
      <c r="AE73" s="92"/>
      <c r="AF73" s="92"/>
      <c r="AG73" s="92"/>
      <c r="AH73" s="92"/>
      <c r="AI73" s="92"/>
      <c r="AJ73" s="92"/>
      <c r="AK73" s="92"/>
      <c r="AL73" s="92"/>
      <c r="AM73" s="92"/>
    </row>
    <row r="74" spans="6:39" x14ac:dyDescent="0.25">
      <c r="F74" s="92"/>
      <c r="G74" s="126"/>
      <c r="H74" s="92"/>
      <c r="I74" s="92"/>
      <c r="J74" s="126"/>
      <c r="K74" s="92"/>
      <c r="L74" s="92"/>
      <c r="M74" s="92"/>
      <c r="N74" s="92"/>
      <c r="O74" s="92"/>
      <c r="P74" s="92"/>
      <c r="Q74" s="92"/>
      <c r="R74" s="92"/>
      <c r="S74" s="92"/>
      <c r="T74" s="95"/>
      <c r="U74" s="92"/>
      <c r="V74" s="92"/>
      <c r="W74" s="92"/>
      <c r="X74" s="90"/>
      <c r="Y74" s="90"/>
      <c r="Z74" s="92"/>
      <c r="AA74" s="92"/>
      <c r="AB74" s="92"/>
      <c r="AC74" s="92"/>
      <c r="AD74" s="92"/>
      <c r="AE74" s="92"/>
      <c r="AF74" s="92"/>
      <c r="AG74" s="92"/>
      <c r="AH74" s="92"/>
      <c r="AI74" s="92"/>
      <c r="AJ74" s="92"/>
      <c r="AK74" s="92"/>
      <c r="AL74" s="92"/>
      <c r="AM74" s="92"/>
    </row>
    <row r="75" spans="6:39" x14ac:dyDescent="0.25">
      <c r="F75" s="92"/>
      <c r="G75" s="126"/>
      <c r="H75" s="92"/>
      <c r="I75" s="92"/>
      <c r="J75" s="126"/>
      <c r="K75" s="92"/>
      <c r="L75" s="92"/>
      <c r="M75" s="92"/>
      <c r="N75" s="92"/>
      <c r="O75" s="92"/>
      <c r="P75" s="92"/>
      <c r="Q75" s="92"/>
      <c r="R75" s="92"/>
      <c r="S75" s="92"/>
      <c r="T75" s="95"/>
      <c r="U75" s="92"/>
      <c r="V75" s="92"/>
      <c r="W75" s="92"/>
      <c r="X75" s="90"/>
      <c r="Y75" s="90"/>
      <c r="Z75" s="92"/>
      <c r="AA75" s="92"/>
      <c r="AB75" s="92"/>
      <c r="AC75" s="92"/>
      <c r="AD75" s="92"/>
      <c r="AE75" s="92"/>
      <c r="AF75" s="92"/>
      <c r="AG75" s="92"/>
      <c r="AH75" s="92"/>
      <c r="AI75" s="92"/>
      <c r="AJ75" s="92"/>
      <c r="AK75" s="92"/>
      <c r="AL75" s="92"/>
      <c r="AM75" s="92"/>
    </row>
    <row r="76" spans="6:39" x14ac:dyDescent="0.25">
      <c r="F76" s="92"/>
      <c r="G76" s="126"/>
      <c r="H76" s="92"/>
      <c r="I76" s="92"/>
      <c r="J76" s="126"/>
      <c r="K76" s="92"/>
      <c r="L76" s="92"/>
      <c r="M76" s="92"/>
      <c r="N76" s="92"/>
      <c r="O76" s="92"/>
      <c r="P76" s="92"/>
      <c r="Q76" s="92"/>
      <c r="R76" s="92"/>
      <c r="S76" s="92"/>
      <c r="T76" s="95"/>
      <c r="U76" s="92"/>
      <c r="V76" s="92"/>
      <c r="W76" s="92"/>
      <c r="X76" s="90"/>
      <c r="Y76" s="90"/>
      <c r="Z76" s="92"/>
      <c r="AA76" s="92"/>
      <c r="AB76" s="92"/>
      <c r="AC76" s="92"/>
      <c r="AD76" s="92"/>
      <c r="AE76" s="92"/>
      <c r="AF76" s="92"/>
      <c r="AG76" s="92"/>
      <c r="AH76" s="92"/>
      <c r="AI76" s="92"/>
      <c r="AJ76" s="92"/>
      <c r="AK76" s="92"/>
      <c r="AL76" s="92"/>
      <c r="AM76" s="92"/>
    </row>
    <row r="77" spans="6:39" x14ac:dyDescent="0.25">
      <c r="F77" s="92"/>
      <c r="G77" s="126"/>
      <c r="H77" s="92"/>
      <c r="I77" s="92"/>
      <c r="J77" s="126"/>
      <c r="K77" s="92"/>
      <c r="L77" s="92"/>
      <c r="M77" s="92"/>
      <c r="N77" s="92"/>
      <c r="O77" s="92"/>
      <c r="P77" s="92"/>
      <c r="Q77" s="92"/>
      <c r="R77" s="92"/>
      <c r="S77" s="92"/>
      <c r="T77" s="95"/>
      <c r="U77" s="92"/>
      <c r="V77" s="92"/>
      <c r="W77" s="92"/>
      <c r="X77" s="90"/>
      <c r="Y77" s="90"/>
      <c r="Z77" s="92"/>
      <c r="AA77" s="92"/>
      <c r="AB77" s="92"/>
      <c r="AC77" s="92"/>
      <c r="AD77" s="92"/>
      <c r="AE77" s="92"/>
      <c r="AF77" s="92"/>
      <c r="AG77" s="92"/>
      <c r="AH77" s="92"/>
      <c r="AI77" s="92"/>
      <c r="AJ77" s="92"/>
      <c r="AK77" s="92"/>
      <c r="AL77" s="92"/>
      <c r="AM77" s="92"/>
    </row>
    <row r="78" spans="6:39" x14ac:dyDescent="0.25">
      <c r="F78" s="92"/>
      <c r="G78" s="126"/>
      <c r="H78" s="92"/>
      <c r="I78" s="92"/>
      <c r="J78" s="126"/>
      <c r="K78" s="92"/>
      <c r="L78" s="92"/>
      <c r="M78" s="92"/>
      <c r="N78" s="92"/>
      <c r="O78" s="92"/>
      <c r="P78" s="92"/>
      <c r="Q78" s="92"/>
      <c r="R78" s="92"/>
      <c r="S78" s="92"/>
      <c r="T78" s="95"/>
      <c r="U78" s="92"/>
      <c r="V78" s="92"/>
      <c r="W78" s="92"/>
      <c r="X78" s="90"/>
      <c r="Y78" s="90"/>
      <c r="Z78" s="92"/>
      <c r="AA78" s="92"/>
      <c r="AB78" s="92"/>
      <c r="AC78" s="92"/>
      <c r="AD78" s="92"/>
      <c r="AE78" s="92"/>
      <c r="AF78" s="92"/>
      <c r="AG78" s="92"/>
      <c r="AH78" s="92"/>
      <c r="AI78" s="92"/>
      <c r="AJ78" s="92"/>
      <c r="AK78" s="92"/>
      <c r="AL78" s="92"/>
      <c r="AM78" s="92"/>
    </row>
    <row r="79" spans="6:39" x14ac:dyDescent="0.25">
      <c r="F79" s="92"/>
      <c r="G79" s="126"/>
      <c r="H79" s="92"/>
      <c r="I79" s="92"/>
      <c r="J79" s="126"/>
      <c r="K79" s="92"/>
      <c r="L79" s="92"/>
      <c r="M79" s="92"/>
      <c r="N79" s="92"/>
      <c r="O79" s="92"/>
      <c r="P79" s="92"/>
      <c r="Q79" s="92"/>
      <c r="R79" s="92"/>
      <c r="S79" s="92"/>
      <c r="T79" s="95"/>
      <c r="U79" s="92"/>
      <c r="V79" s="92"/>
      <c r="W79" s="92"/>
      <c r="X79" s="90"/>
      <c r="Y79" s="90"/>
      <c r="Z79" s="92"/>
      <c r="AA79" s="92"/>
      <c r="AB79" s="92"/>
      <c r="AC79" s="92"/>
      <c r="AD79" s="92"/>
      <c r="AE79" s="92"/>
      <c r="AF79" s="92"/>
      <c r="AG79" s="92"/>
      <c r="AH79" s="92"/>
      <c r="AI79" s="92"/>
      <c r="AJ79" s="92"/>
      <c r="AK79" s="92"/>
      <c r="AL79" s="92"/>
      <c r="AM79" s="92"/>
    </row>
    <row r="80" spans="6:39" x14ac:dyDescent="0.25">
      <c r="F80" s="92"/>
      <c r="G80" s="126"/>
      <c r="H80" s="92"/>
      <c r="I80" s="92"/>
      <c r="J80" s="126"/>
      <c r="K80" s="92"/>
      <c r="L80" s="92"/>
      <c r="M80" s="92"/>
      <c r="N80" s="92"/>
      <c r="O80" s="92"/>
      <c r="P80" s="92"/>
      <c r="Q80" s="92"/>
      <c r="R80" s="92"/>
      <c r="S80" s="92"/>
      <c r="T80" s="95"/>
      <c r="U80" s="92"/>
      <c r="V80" s="92"/>
      <c r="W80" s="92"/>
      <c r="X80" s="90"/>
      <c r="Y80" s="90"/>
      <c r="Z80" s="92"/>
      <c r="AA80" s="92"/>
      <c r="AB80" s="92"/>
      <c r="AC80" s="92"/>
      <c r="AD80" s="92"/>
      <c r="AE80" s="92"/>
      <c r="AF80" s="92"/>
      <c r="AG80" s="92"/>
      <c r="AH80" s="92"/>
      <c r="AI80" s="92"/>
      <c r="AJ80" s="92"/>
      <c r="AK80" s="92"/>
      <c r="AL80" s="92"/>
      <c r="AM80" s="92"/>
    </row>
    <row r="81" spans="6:39" x14ac:dyDescent="0.25">
      <c r="F81" s="92"/>
      <c r="G81" s="126"/>
      <c r="H81" s="92"/>
      <c r="I81" s="92"/>
      <c r="J81" s="126"/>
      <c r="K81" s="92"/>
      <c r="L81" s="92"/>
      <c r="M81" s="92"/>
      <c r="N81" s="92"/>
      <c r="O81" s="92"/>
      <c r="P81" s="92"/>
      <c r="Q81" s="92"/>
      <c r="R81" s="92"/>
      <c r="S81" s="92"/>
      <c r="T81" s="95"/>
      <c r="U81" s="92"/>
      <c r="V81" s="92"/>
      <c r="W81" s="92"/>
      <c r="X81" s="90"/>
      <c r="Y81" s="90"/>
      <c r="Z81" s="92"/>
      <c r="AA81" s="92"/>
      <c r="AB81" s="92"/>
      <c r="AC81" s="92"/>
      <c r="AD81" s="92"/>
      <c r="AE81" s="92"/>
      <c r="AF81" s="92"/>
      <c r="AG81" s="92"/>
      <c r="AH81" s="92"/>
      <c r="AI81" s="92"/>
      <c r="AJ81" s="92"/>
      <c r="AK81" s="92"/>
      <c r="AL81" s="92"/>
      <c r="AM81" s="92"/>
    </row>
  </sheetData>
  <mergeCells count="14">
    <mergeCell ref="AA3:AF3"/>
    <mergeCell ref="AA4:AF4"/>
    <mergeCell ref="A1:A2"/>
    <mergeCell ref="B3:C3"/>
    <mergeCell ref="B4:C4"/>
    <mergeCell ref="D4:E4"/>
    <mergeCell ref="D3:E3"/>
    <mergeCell ref="F4:G4"/>
    <mergeCell ref="F3:G3"/>
    <mergeCell ref="V4:Y4"/>
    <mergeCell ref="V3:Z3"/>
    <mergeCell ref="P4:U4"/>
    <mergeCell ref="H3:O3"/>
    <mergeCell ref="P3:U3"/>
  </mergeCells>
  <conditionalFormatting sqref="R18 W18">
    <cfRule type="containsText" dxfId="36" priority="76" operator="containsText" text="no">
      <formula>NOT(ISERROR(SEARCH("no",R18)))</formula>
    </cfRule>
  </conditionalFormatting>
  <conditionalFormatting sqref="I8:I17">
    <cfRule type="expression" dxfId="35" priority="60">
      <formula>(I8:I17="No")</formula>
    </cfRule>
    <cfRule type="expression" dxfId="34" priority="61">
      <formula>"(CELLREF:CELLREF=""No"")"</formula>
    </cfRule>
  </conditionalFormatting>
  <conditionalFormatting sqref="L8:L17">
    <cfRule type="expression" dxfId="33" priority="55">
      <formula>(L8:L17="No")</formula>
    </cfRule>
  </conditionalFormatting>
  <conditionalFormatting sqref="M8:M17">
    <cfRule type="expression" dxfId="32" priority="54">
      <formula>(M8:M17="No")</formula>
    </cfRule>
  </conditionalFormatting>
  <conditionalFormatting sqref="N8:N17">
    <cfRule type="expression" dxfId="31" priority="53">
      <formula>(N8:N17="No")</formula>
    </cfRule>
  </conditionalFormatting>
  <conditionalFormatting sqref="O8:O17">
    <cfRule type="expression" dxfId="30" priority="51">
      <formula>(O8:O17="No")</formula>
    </cfRule>
  </conditionalFormatting>
  <conditionalFormatting sqref="Q8:Q17">
    <cfRule type="expression" dxfId="29" priority="47">
      <formula>(Q8:Q17="No")</formula>
    </cfRule>
  </conditionalFormatting>
  <conditionalFormatting sqref="R8:R17">
    <cfRule type="expression" dxfId="28" priority="46">
      <formula>(R8:R17="No")</formula>
    </cfRule>
  </conditionalFormatting>
  <conditionalFormatting sqref="S8:S17">
    <cfRule type="expression" dxfId="27" priority="44">
      <formula>(S8:S17="No")</formula>
    </cfRule>
  </conditionalFormatting>
  <conditionalFormatting sqref="U9:U17">
    <cfRule type="expression" dxfId="26" priority="42">
      <formula>(U9:U18="No")</formula>
    </cfRule>
  </conditionalFormatting>
  <conditionalFormatting sqref="V8:V17">
    <cfRule type="expression" dxfId="25" priority="41">
      <formula>(V8:V17="No")</formula>
    </cfRule>
  </conditionalFormatting>
  <conditionalFormatting sqref="W8:W17">
    <cfRule type="expression" dxfId="24" priority="40">
      <formula>(W8:W17="No")</formula>
    </cfRule>
  </conditionalFormatting>
  <conditionalFormatting sqref="O7">
    <cfRule type="expression" dxfId="23" priority="38">
      <formula>"(K8:K17=""no"")+Instructions!"</formula>
    </cfRule>
  </conditionalFormatting>
  <conditionalFormatting sqref="F8:G17">
    <cfRule type="expression" dxfId="22" priority="37">
      <formula>(F8:F17="no")</formula>
    </cfRule>
  </conditionalFormatting>
  <conditionalFormatting sqref="P8:P17">
    <cfRule type="expression" dxfId="21" priority="31">
      <formula>(P8:P17="no")</formula>
    </cfRule>
  </conditionalFormatting>
  <conditionalFormatting sqref="AA8:AF17">
    <cfRule type="expression" dxfId="20" priority="27">
      <formula>SUM(AA8:AI8)</formula>
    </cfRule>
  </conditionalFormatting>
  <conditionalFormatting sqref="AA9:AF9">
    <cfRule type="expression" dxfId="19" priority="26">
      <formula>SUM(AA9:AI9)</formula>
    </cfRule>
  </conditionalFormatting>
  <conditionalFormatting sqref="X8:X17">
    <cfRule type="expression" dxfId="18" priority="16">
      <formula>(X8:X17="NO")</formula>
    </cfRule>
    <cfRule type="expression" dxfId="17" priority="20">
      <formula>SUM(X8:X17="NO")</formula>
    </cfRule>
  </conditionalFormatting>
  <conditionalFormatting sqref="Y8:Y17 H8:H17">
    <cfRule type="expression" dxfId="16" priority="17">
      <formula>(H8:H17="NO")</formula>
    </cfRule>
  </conditionalFormatting>
  <conditionalFormatting sqref="Z8:Z17">
    <cfRule type="expression" dxfId="15" priority="14">
      <formula>(Z8:Z17="NO")</formula>
    </cfRule>
  </conditionalFormatting>
  <conditionalFormatting sqref="AA8:AA17">
    <cfRule type="expression" dxfId="14" priority="13">
      <formula>(AA8:AA17="NO")</formula>
    </cfRule>
  </conditionalFormatting>
  <conditionalFormatting sqref="AB8:AB17">
    <cfRule type="expression" dxfId="13" priority="12">
      <formula>(AB8:AB17="NO")</formula>
    </cfRule>
  </conditionalFormatting>
  <conditionalFormatting sqref="AC8:AC17">
    <cfRule type="expression" dxfId="12" priority="11">
      <formula>(AC8:AC17="NO")</formula>
    </cfRule>
  </conditionalFormatting>
  <conditionalFormatting sqref="AD8:AD17">
    <cfRule type="expression" dxfId="11" priority="10">
      <formula>(AD8:AD17="NO")</formula>
    </cfRule>
  </conditionalFormatting>
  <conditionalFormatting sqref="AE8:AE17">
    <cfRule type="expression" dxfId="10" priority="9">
      <formula>(AE8:AE17="NO")</formula>
    </cfRule>
  </conditionalFormatting>
  <conditionalFormatting sqref="AF8:AF17">
    <cfRule type="expression" dxfId="9" priority="8">
      <formula>(AF8:AF17="NO")</formula>
    </cfRule>
  </conditionalFormatting>
  <conditionalFormatting sqref="AG8:AG17">
    <cfRule type="expression" dxfId="8" priority="6">
      <formula>SUM(AG8:AO8)</formula>
    </cfRule>
  </conditionalFormatting>
  <conditionalFormatting sqref="AG9">
    <cfRule type="expression" dxfId="7" priority="5">
      <formula>SUM(AG9:AO9)</formula>
    </cfRule>
  </conditionalFormatting>
  <conditionalFormatting sqref="AG8:AG17">
    <cfRule type="expression" dxfId="6" priority="4">
      <formula>(AG8:AG17="NO")</formula>
    </cfRule>
  </conditionalFormatting>
  <conditionalFormatting sqref="K8:K17">
    <cfRule type="expression" dxfId="5" priority="3">
      <formula>(K8:K17="No")</formula>
    </cfRule>
  </conditionalFormatting>
  <conditionalFormatting sqref="J8:J17">
    <cfRule type="expression" dxfId="4" priority="2">
      <formula>(J8:J17="No")</formula>
    </cfRule>
  </conditionalFormatting>
  <conditionalFormatting sqref="T8:T17">
    <cfRule type="cellIs" dxfId="3" priority="1" operator="equal">
      <formula>"no"</formula>
    </cfRule>
  </conditionalFormatting>
  <dataValidations count="3">
    <dataValidation type="list" allowBlank="1" showInputMessage="1" showErrorMessage="1" sqref="C8:C17">
      <formula1>Answer1</formula1>
    </dataValidation>
    <dataValidation type="time" allowBlank="1" showInputMessage="1" showErrorMessage="1" sqref="D8:D17">
      <formula1>0.000694444444444444</formula1>
      <formula2>0.999305555555556</formula2>
    </dataValidation>
    <dataValidation type="date" allowBlank="1" showInputMessage="1" showErrorMessage="1" sqref="E8:E17">
      <formula1>36526</formula1>
      <formula2>58076</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Sheet7!$C$4:$C$5</xm:f>
          </x14:formula1>
          <xm:sqref>N8:O17 H8:I17 V8:AG17 K8:L17 U7</xm:sqref>
        </x14:dataValidation>
        <x14:dataValidation type="list" allowBlank="1" showInputMessage="1" showErrorMessage="1">
          <x14:formula1>
            <xm:f>Sheet7!$E$4:$E$6</xm:f>
          </x14:formula1>
          <xm:sqref>F8:G17 P8:U17</xm:sqref>
        </x14:dataValidation>
        <x14:dataValidation type="list" allowBlank="1" showInputMessage="1" showErrorMessage="1">
          <x14:formula1>
            <xm:f>Sheet7!$C$15:$C$17</xm:f>
          </x14:formula1>
          <xm:sqref>U8:U17</xm:sqref>
        </x14:dataValidation>
        <x14:dataValidation type="list" allowBlank="1" showInputMessage="1" showErrorMessage="1">
          <x14:formula1>
            <xm:f>Sheet7!$C$10:$C$12</xm:f>
          </x14:formula1>
          <xm:sqref>M8:M17</xm:sqref>
        </x14:dataValidation>
        <x14:dataValidation type="list" allowBlank="1" showInputMessage="1" showErrorMessage="1">
          <x14:formula1>
            <xm:f>Sheet7!$G$4:$G$6</xm:f>
          </x14:formula1>
          <xm:sqref>J8:J17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R27"/>
  <sheetViews>
    <sheetView showGridLines="0" workbookViewId="0">
      <selection activeCell="H36" sqref="H36"/>
    </sheetView>
  </sheetViews>
  <sheetFormatPr defaultRowHeight="15" x14ac:dyDescent="0.25"/>
  <cols>
    <col min="9" max="9" width="1.85546875" customWidth="1"/>
    <col min="10" max="10" width="16.5703125" customWidth="1"/>
    <col min="15" max="15" width="9.140625" customWidth="1"/>
    <col min="16" max="16" width="13.140625" customWidth="1"/>
    <col min="17" max="17" width="27.85546875" customWidth="1"/>
  </cols>
  <sheetData>
    <row r="1" spans="10:18" x14ac:dyDescent="0.25">
      <c r="K1" s="152" t="s">
        <v>55</v>
      </c>
      <c r="L1" s="153"/>
      <c r="M1" s="153"/>
      <c r="N1" s="153"/>
      <c r="O1" s="153"/>
      <c r="P1" s="154"/>
    </row>
    <row r="2" spans="10:18" ht="17.25" customHeight="1" x14ac:dyDescent="0.25">
      <c r="K2" s="17">
        <v>7</v>
      </c>
      <c r="L2" s="17">
        <v>2</v>
      </c>
      <c r="M2" s="17">
        <v>3</v>
      </c>
      <c r="N2" s="17">
        <v>4</v>
      </c>
      <c r="O2" s="17">
        <v>5</v>
      </c>
      <c r="P2" s="107"/>
      <c r="Q2" s="158" t="s">
        <v>50</v>
      </c>
      <c r="R2" s="162" t="s">
        <v>51</v>
      </c>
    </row>
    <row r="3" spans="10:18" x14ac:dyDescent="0.25">
      <c r="K3" s="18" t="s">
        <v>111</v>
      </c>
      <c r="L3" s="18">
        <v>5</v>
      </c>
      <c r="M3" s="18" t="s">
        <v>105</v>
      </c>
      <c r="N3" s="18" t="s">
        <v>80</v>
      </c>
      <c r="O3" s="18" t="s">
        <v>83</v>
      </c>
      <c r="Q3" s="159"/>
      <c r="R3" s="163"/>
    </row>
    <row r="4" spans="10:18" x14ac:dyDescent="0.25">
      <c r="K4" s="18" t="s">
        <v>112</v>
      </c>
      <c r="L4" s="18">
        <v>6</v>
      </c>
      <c r="M4" s="18" t="s">
        <v>106</v>
      </c>
      <c r="N4" s="18" t="s">
        <v>81</v>
      </c>
      <c r="O4" s="18" t="s">
        <v>84</v>
      </c>
      <c r="Q4" s="159"/>
      <c r="R4" s="163"/>
    </row>
    <row r="5" spans="10:18" x14ac:dyDescent="0.25">
      <c r="L5" s="18" t="s">
        <v>113</v>
      </c>
      <c r="M5" s="18" t="s">
        <v>107</v>
      </c>
      <c r="N5" s="18" t="s">
        <v>82</v>
      </c>
      <c r="O5" s="18" t="s">
        <v>118</v>
      </c>
      <c r="P5" s="16"/>
      <c r="Q5" s="159"/>
      <c r="R5" s="163"/>
    </row>
    <row r="6" spans="10:18" x14ac:dyDescent="0.25">
      <c r="L6" s="18" t="s">
        <v>114</v>
      </c>
      <c r="M6" s="18" t="s">
        <v>108</v>
      </c>
      <c r="N6" s="18" t="s">
        <v>117</v>
      </c>
      <c r="O6" s="18" t="s">
        <v>119</v>
      </c>
      <c r="P6" s="19"/>
      <c r="Q6" s="159"/>
      <c r="R6" s="163"/>
    </row>
    <row r="7" spans="10:18" x14ac:dyDescent="0.25">
      <c r="L7" s="18">
        <v>8</v>
      </c>
      <c r="M7" s="18" t="s">
        <v>115</v>
      </c>
      <c r="N7" s="18">
        <v>13</v>
      </c>
      <c r="O7" s="18" t="s">
        <v>120</v>
      </c>
      <c r="P7" s="19"/>
      <c r="Q7" s="160"/>
      <c r="R7" s="160"/>
    </row>
    <row r="8" spans="10:18" x14ac:dyDescent="0.25">
      <c r="K8" s="19"/>
      <c r="L8" s="18">
        <v>9</v>
      </c>
      <c r="M8" s="18" t="s">
        <v>116</v>
      </c>
      <c r="N8" s="16"/>
      <c r="O8" s="18" t="s">
        <v>123</v>
      </c>
      <c r="P8" s="19"/>
      <c r="Q8" s="161"/>
      <c r="R8" s="161"/>
    </row>
    <row r="9" spans="10:18" x14ac:dyDescent="0.25">
      <c r="L9" s="18" t="s">
        <v>78</v>
      </c>
      <c r="Q9" s="23" t="s">
        <v>52</v>
      </c>
      <c r="R9" s="24">
        <v>100</v>
      </c>
    </row>
    <row r="10" spans="10:18" x14ac:dyDescent="0.25">
      <c r="L10" s="18" t="s">
        <v>79</v>
      </c>
      <c r="Q10" s="25" t="s">
        <v>53</v>
      </c>
      <c r="R10" s="26" t="s">
        <v>57</v>
      </c>
    </row>
    <row r="11" spans="10:18" x14ac:dyDescent="0.25">
      <c r="L11" s="18">
        <v>15</v>
      </c>
      <c r="Q11" s="27" t="s">
        <v>56</v>
      </c>
      <c r="R11" s="28" t="s">
        <v>58</v>
      </c>
    </row>
    <row r="13" spans="10:18" ht="15" customHeight="1" x14ac:dyDescent="0.25">
      <c r="J13" s="152" t="s">
        <v>49</v>
      </c>
      <c r="K13" s="164"/>
      <c r="L13" s="164"/>
      <c r="M13" s="164"/>
      <c r="N13" s="164"/>
      <c r="O13" s="165"/>
      <c r="P13" s="46"/>
    </row>
    <row r="14" spans="10:18" x14ac:dyDescent="0.25">
      <c r="J14" s="118" t="s">
        <v>153</v>
      </c>
      <c r="K14" s="120">
        <v>7</v>
      </c>
      <c r="L14" s="120">
        <v>2</v>
      </c>
      <c r="M14" s="120">
        <v>3</v>
      </c>
      <c r="N14" s="120">
        <v>4</v>
      </c>
      <c r="O14" s="120">
        <v>5</v>
      </c>
      <c r="P14" s="108"/>
    </row>
    <row r="15" spans="10:18" ht="30" x14ac:dyDescent="0.25">
      <c r="J15" s="119" t="s">
        <v>154</v>
      </c>
      <c r="K15" s="120">
        <v>1</v>
      </c>
      <c r="L15" s="120">
        <v>2</v>
      </c>
      <c r="M15" s="120">
        <v>3</v>
      </c>
      <c r="N15" s="120">
        <v>4</v>
      </c>
      <c r="O15" s="120">
        <v>5</v>
      </c>
    </row>
    <row r="16" spans="10:18" x14ac:dyDescent="0.25">
      <c r="K16" s="115" t="str">
        <f>'Audit Tool'!F30</f>
        <v>No data</v>
      </c>
      <c r="L16" s="115" t="str">
        <f>'Audit Tool'!H30</f>
        <v>No data</v>
      </c>
      <c r="M16" s="115" t="str">
        <f>'Audit Tool'!P30</f>
        <v>No data</v>
      </c>
      <c r="N16" s="115" t="str">
        <f>'Audit Tool'!V30</f>
        <v>No data</v>
      </c>
      <c r="O16" s="115" t="str">
        <f>'Audit Tool'!AA30</f>
        <v>No data</v>
      </c>
    </row>
    <row r="17" spans="10:16" x14ac:dyDescent="0.25">
      <c r="K17" s="115" t="str">
        <f>'Audit Tool'!G30</f>
        <v>No data</v>
      </c>
      <c r="L17" s="115" t="str">
        <f>'Audit Tool'!I30</f>
        <v>No data</v>
      </c>
      <c r="M17" s="115" t="str">
        <f>'Audit Tool'!Q30</f>
        <v>No data</v>
      </c>
      <c r="N17" s="115" t="str">
        <f>'Audit Tool'!W30</f>
        <v>No data</v>
      </c>
      <c r="O17" s="115" t="str">
        <f>'Audit Tool'!AB30</f>
        <v>No data</v>
      </c>
      <c r="P17" s="16"/>
    </row>
    <row r="18" spans="10:16" x14ac:dyDescent="0.25">
      <c r="K18" s="116"/>
      <c r="L18" s="115" t="str">
        <f>'Audit Tool'!J30</f>
        <v>No data</v>
      </c>
      <c r="M18" s="115" t="str">
        <f>'Audit Tool'!R30</f>
        <v>No data</v>
      </c>
      <c r="N18" s="115" t="str">
        <f>'Audit Tool'!X30</f>
        <v>No data</v>
      </c>
      <c r="O18" s="115" t="str">
        <f>'Audit Tool'!AC30</f>
        <v>No data</v>
      </c>
      <c r="P18" s="19"/>
    </row>
    <row r="19" spans="10:16" x14ac:dyDescent="0.25">
      <c r="K19" s="116"/>
      <c r="L19" s="115" t="str">
        <f>'Audit Tool'!K30</f>
        <v>No data</v>
      </c>
      <c r="M19" s="115" t="str">
        <f>'Audit Tool'!S30</f>
        <v>No data</v>
      </c>
      <c r="N19" s="115" t="str">
        <f>'Audit Tool'!Y30</f>
        <v>No data</v>
      </c>
      <c r="O19" s="115" t="str">
        <f>'Audit Tool'!AD30</f>
        <v>No data</v>
      </c>
      <c r="P19" s="19"/>
    </row>
    <row r="20" spans="10:16" x14ac:dyDescent="0.25">
      <c r="K20" s="116"/>
      <c r="L20" s="115" t="str">
        <f>'Audit Tool'!L30</f>
        <v>No data</v>
      </c>
      <c r="M20" s="115" t="str">
        <f>'Audit Tool'!T30</f>
        <v>No data</v>
      </c>
      <c r="N20" s="115" t="str">
        <f>'Audit Tool'!Z30</f>
        <v>No data</v>
      </c>
      <c r="O20" s="115" t="str">
        <f>'Audit Tool'!AE30</f>
        <v>No data</v>
      </c>
      <c r="P20" s="19"/>
    </row>
    <row r="21" spans="10:16" x14ac:dyDescent="0.25">
      <c r="K21" s="117"/>
      <c r="L21" s="115" t="str">
        <f>'Audit Tool'!M30</f>
        <v>No data</v>
      </c>
      <c r="M21" s="115" t="str">
        <f>'Audit Tool'!U30</f>
        <v>No data</v>
      </c>
      <c r="N21" s="117"/>
      <c r="O21" s="115" t="str">
        <f>'Audit Tool'!AF30</f>
        <v>No data</v>
      </c>
    </row>
    <row r="22" spans="10:16" x14ac:dyDescent="0.25">
      <c r="K22" s="116"/>
      <c r="L22" s="115" t="str">
        <f>'Audit Tool'!N30</f>
        <v>No data</v>
      </c>
      <c r="M22" s="116"/>
      <c r="N22" s="116"/>
      <c r="O22" s="116"/>
    </row>
    <row r="23" spans="10:16" x14ac:dyDescent="0.25">
      <c r="K23" s="116"/>
      <c r="L23" s="115" t="str">
        <f>'Audit Tool'!O30</f>
        <v>No data</v>
      </c>
      <c r="M23" s="116"/>
      <c r="N23" s="116"/>
      <c r="O23" s="116"/>
    </row>
    <row r="24" spans="10:16" x14ac:dyDescent="0.25">
      <c r="J24" s="116"/>
      <c r="L24" s="115" t="str">
        <f>'Audit Tool'!AG30</f>
        <v>No data</v>
      </c>
      <c r="M24" s="116"/>
      <c r="N24" s="116"/>
    </row>
    <row r="26" spans="10:16" x14ac:dyDescent="0.25">
      <c r="K26" s="155" t="s">
        <v>54</v>
      </c>
      <c r="L26" s="156"/>
      <c r="M26" s="156"/>
      <c r="N26" s="156"/>
      <c r="O26" s="157"/>
    </row>
    <row r="27" spans="10:16" x14ac:dyDescent="0.25">
      <c r="K27" s="121" t="str">
        <f>IF(K16="No data","No data",IF(K16="NA","NA",IF(K16="%","%", SUM(K16:K17)/COUNT(K16:K17))))</f>
        <v>No data</v>
      </c>
      <c r="L27" s="121" t="str">
        <f>IF(L16="No data", "No data", IF(L16="NA","NA",IF(L16="%","%", SUM(L16:L24)/COUNT(L16:L24))))</f>
        <v>No data</v>
      </c>
      <c r="M27" s="121" t="str">
        <f>IF(M16="No data", "No data", IF(M16="NA","NA",IF(M16="%","%", SUM(M16:M21)/COUNT(M16:M21))))</f>
        <v>No data</v>
      </c>
      <c r="N27" s="121" t="str">
        <f>IF(N16="No data", "No data", IF(N16="NA","NA",IF(N16="%","%", SUM(N16:N20)/COUNT(N16:N20))))</f>
        <v>No data</v>
      </c>
      <c r="O27" s="121" t="str">
        <f>IF(O16="No data", "No data", IF(O16="NA","NA",IF(O16="%","%", SUM(O16:O21)/COUNT(O16:O21))))</f>
        <v>No data</v>
      </c>
    </row>
  </sheetData>
  <mergeCells count="5">
    <mergeCell ref="K1:P1"/>
    <mergeCell ref="K26:O26"/>
    <mergeCell ref="Q2:Q8"/>
    <mergeCell ref="R2:R8"/>
    <mergeCell ref="J13:O13"/>
  </mergeCells>
  <conditionalFormatting sqref="K27:O27">
    <cfRule type="cellIs" dxfId="2" priority="1" operator="equal">
      <formula>100</formula>
    </cfRule>
    <cfRule type="cellIs" dxfId="1" priority="2" operator="between">
      <formula>50</formula>
      <formula>99</formula>
    </cfRule>
    <cfRule type="cellIs" dxfId="0" priority="3" operator="between">
      <formula>0</formula>
      <formula>49</formula>
    </cfRule>
  </conditionalFormatting>
  <pageMargins left="0.7" right="0.7" top="0.75" bottom="0.75" header="0.3" footer="0.3"/>
  <pageSetup paperSize="9" orientation="portrait" r:id="rId1"/>
  <ignoredErrors>
    <ignoredError sqref="N27"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
  <sheetViews>
    <sheetView zoomScaleNormal="100" workbookViewId="0">
      <selection activeCell="B4" sqref="B4"/>
    </sheetView>
  </sheetViews>
  <sheetFormatPr defaultRowHeight="15" x14ac:dyDescent="0.25"/>
  <cols>
    <col min="1" max="1" width="26.7109375" style="22" customWidth="1"/>
    <col min="2" max="2" width="118.85546875" style="15" customWidth="1"/>
    <col min="3" max="3" width="22" style="15" customWidth="1"/>
    <col min="4" max="4" width="19.28515625" style="15" customWidth="1"/>
    <col min="5" max="16384" width="9.140625" style="15"/>
  </cols>
  <sheetData>
    <row r="1" spans="1:4" ht="22.5" customHeight="1" x14ac:dyDescent="0.25">
      <c r="A1" s="166" t="s">
        <v>9</v>
      </c>
      <c r="B1" s="167"/>
      <c r="C1" s="167"/>
      <c r="D1" s="167"/>
    </row>
    <row r="2" spans="1:4" s="22" customFormat="1" ht="45" x14ac:dyDescent="0.25">
      <c r="A2" s="21" t="s">
        <v>64</v>
      </c>
      <c r="B2" s="21"/>
      <c r="C2" s="21" t="s">
        <v>65</v>
      </c>
      <c r="D2" s="21" t="s">
        <v>10</v>
      </c>
    </row>
    <row r="3" spans="1:4" ht="60" x14ac:dyDescent="0.25">
      <c r="A3" s="21">
        <v>1</v>
      </c>
      <c r="B3" s="80" t="s">
        <v>159</v>
      </c>
      <c r="C3" s="21">
        <v>7</v>
      </c>
      <c r="D3" s="21"/>
    </row>
    <row r="4" spans="1:4" ht="165" x14ac:dyDescent="0.25">
      <c r="A4" s="21">
        <v>2</v>
      </c>
      <c r="B4" s="80" t="s">
        <v>146</v>
      </c>
      <c r="C4" s="21">
        <v>2</v>
      </c>
      <c r="D4" s="21" t="s">
        <v>74</v>
      </c>
    </row>
    <row r="5" spans="1:4" ht="150" x14ac:dyDescent="0.25">
      <c r="A5" s="21">
        <v>3</v>
      </c>
      <c r="B5" s="80" t="s">
        <v>147</v>
      </c>
      <c r="C5" s="21">
        <v>3</v>
      </c>
      <c r="D5" s="21" t="s">
        <v>74</v>
      </c>
    </row>
    <row r="6" spans="1:4" ht="150" x14ac:dyDescent="0.25">
      <c r="A6" s="21">
        <v>4</v>
      </c>
      <c r="B6" s="80" t="s">
        <v>148</v>
      </c>
      <c r="C6" s="21">
        <v>4</v>
      </c>
      <c r="D6" s="21" t="s">
        <v>74</v>
      </c>
    </row>
    <row r="7" spans="1:4" ht="120" x14ac:dyDescent="0.25">
      <c r="A7" s="21">
        <v>5</v>
      </c>
      <c r="B7" s="173" t="s">
        <v>121</v>
      </c>
      <c r="C7" s="21">
        <v>5</v>
      </c>
      <c r="D7" s="21" t="s">
        <v>74</v>
      </c>
    </row>
    <row r="8" spans="1:4" x14ac:dyDescent="0.25">
      <c r="B8" s="33"/>
      <c r="C8" s="33"/>
      <c r="D8" s="22"/>
    </row>
    <row r="9" spans="1:4" x14ac:dyDescent="0.25">
      <c r="B9" s="33"/>
      <c r="C9" s="33"/>
      <c r="D9" s="22"/>
    </row>
    <row r="10" spans="1:4" x14ac:dyDescent="0.25">
      <c r="B10" s="84"/>
      <c r="C10"/>
      <c r="D10" s="22"/>
    </row>
    <row r="11" spans="1:4" x14ac:dyDescent="0.25">
      <c r="B11" s="85"/>
    </row>
    <row r="12" spans="1:4" x14ac:dyDescent="0.25">
      <c r="B12" s="75"/>
    </row>
    <row r="13" spans="1:4" x14ac:dyDescent="0.25">
      <c r="B13" s="68"/>
    </row>
    <row r="14" spans="1:4" x14ac:dyDescent="0.25">
      <c r="B14" s="75"/>
    </row>
    <row r="15" spans="1:4" x14ac:dyDescent="0.25">
      <c r="B15" s="34"/>
    </row>
  </sheetData>
  <mergeCells count="1">
    <mergeCell ref="A1:D1"/>
  </mergeCells>
  <pageMargins left="0.70866141732283472" right="0.70866141732283472" top="0.74803149606299213" bottom="0.74803149606299213" header="0.31496062992125984" footer="0.31496062992125984"/>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22"/>
  <sheetViews>
    <sheetView workbookViewId="0">
      <selection activeCell="E20" sqref="E20"/>
    </sheetView>
  </sheetViews>
  <sheetFormatPr defaultRowHeight="15" x14ac:dyDescent="0.25"/>
  <cols>
    <col min="1" max="1" width="31.85546875" bestFit="1" customWidth="1"/>
    <col min="3" max="3" width="41.7109375" bestFit="1" customWidth="1"/>
    <col min="5" max="5" width="41.7109375" bestFit="1" customWidth="1"/>
    <col min="9" max="9" width="42.5703125" customWidth="1"/>
  </cols>
  <sheetData>
    <row r="1" spans="1:7" x14ac:dyDescent="0.25">
      <c r="A1" s="49" t="s">
        <v>95</v>
      </c>
    </row>
    <row r="3" spans="1:7" x14ac:dyDescent="0.25">
      <c r="A3" t="s">
        <v>85</v>
      </c>
      <c r="C3" t="s">
        <v>36</v>
      </c>
      <c r="E3" t="s">
        <v>11</v>
      </c>
      <c r="G3" t="s">
        <v>38</v>
      </c>
    </row>
    <row r="4" spans="1:7" x14ac:dyDescent="0.25">
      <c r="A4" t="s">
        <v>86</v>
      </c>
      <c r="C4" t="s">
        <v>13</v>
      </c>
      <c r="E4" t="s">
        <v>13</v>
      </c>
      <c r="G4" t="s">
        <v>13</v>
      </c>
    </row>
    <row r="5" spans="1:7" x14ac:dyDescent="0.25">
      <c r="A5" t="s">
        <v>14</v>
      </c>
      <c r="C5" t="s">
        <v>15</v>
      </c>
      <c r="E5" t="s">
        <v>15</v>
      </c>
      <c r="G5" t="s">
        <v>15</v>
      </c>
    </row>
    <row r="6" spans="1:7" x14ac:dyDescent="0.25">
      <c r="E6" t="s">
        <v>156</v>
      </c>
      <c r="G6" t="s">
        <v>127</v>
      </c>
    </row>
    <row r="9" spans="1:7" x14ac:dyDescent="0.25">
      <c r="A9" t="s">
        <v>39</v>
      </c>
      <c r="C9" t="s">
        <v>41</v>
      </c>
      <c r="E9" t="s">
        <v>42</v>
      </c>
      <c r="G9" t="s">
        <v>87</v>
      </c>
    </row>
    <row r="10" spans="1:7" x14ac:dyDescent="0.25">
      <c r="A10" t="s">
        <v>13</v>
      </c>
      <c r="C10" t="s">
        <v>13</v>
      </c>
      <c r="E10" t="s">
        <v>13</v>
      </c>
      <c r="G10" t="s">
        <v>13</v>
      </c>
    </row>
    <row r="11" spans="1:7" x14ac:dyDescent="0.25">
      <c r="A11" t="s">
        <v>15</v>
      </c>
      <c r="C11" t="s">
        <v>15</v>
      </c>
      <c r="E11" t="s">
        <v>15</v>
      </c>
      <c r="G11" t="s">
        <v>15</v>
      </c>
    </row>
    <row r="12" spans="1:7" x14ac:dyDescent="0.25">
      <c r="A12" t="s">
        <v>91</v>
      </c>
      <c r="C12" t="s">
        <v>128</v>
      </c>
      <c r="E12" t="s">
        <v>90</v>
      </c>
      <c r="G12" t="s">
        <v>91</v>
      </c>
    </row>
    <row r="13" spans="1:7" x14ac:dyDescent="0.25">
      <c r="G13" t="s">
        <v>92</v>
      </c>
    </row>
    <row r="14" spans="1:7" x14ac:dyDescent="0.25">
      <c r="A14" t="s">
        <v>88</v>
      </c>
      <c r="C14" t="s">
        <v>89</v>
      </c>
      <c r="E14" t="s">
        <v>157</v>
      </c>
    </row>
    <row r="15" spans="1:7" x14ac:dyDescent="0.25">
      <c r="A15" t="s">
        <v>13</v>
      </c>
      <c r="C15" t="s">
        <v>13</v>
      </c>
      <c r="E15" t="s">
        <v>13</v>
      </c>
    </row>
    <row r="16" spans="1:7" x14ac:dyDescent="0.25">
      <c r="A16" t="s">
        <v>15</v>
      </c>
      <c r="C16" t="s">
        <v>15</v>
      </c>
      <c r="E16" t="s">
        <v>15</v>
      </c>
    </row>
    <row r="17" spans="1:7" x14ac:dyDescent="0.25">
      <c r="A17" t="s">
        <v>93</v>
      </c>
      <c r="C17" t="s">
        <v>94</v>
      </c>
      <c r="E17" s="47" t="s">
        <v>158</v>
      </c>
      <c r="F17" s="46"/>
      <c r="G17" s="46"/>
    </row>
    <row r="22" spans="1:7" x14ac:dyDescent="0.25">
      <c r="A22" s="48"/>
      <c r="C22" s="4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workbookViewId="0">
      <selection activeCell="E2" sqref="E2"/>
    </sheetView>
  </sheetViews>
  <sheetFormatPr defaultRowHeight="15" x14ac:dyDescent="0.25"/>
  <cols>
    <col min="1" max="1" width="16.140625" bestFit="1" customWidth="1"/>
    <col min="3" max="3" width="18.7109375" customWidth="1"/>
    <col min="5" max="5" width="12.42578125" bestFit="1" customWidth="1"/>
    <col min="9" max="9" width="46.42578125" bestFit="1" customWidth="1"/>
    <col min="11" max="11" width="66.42578125" bestFit="1" customWidth="1"/>
    <col min="13" max="13" width="30.42578125" bestFit="1" customWidth="1"/>
  </cols>
  <sheetData>
    <row r="1" spans="1:13" x14ac:dyDescent="0.25">
      <c r="A1" t="s">
        <v>35</v>
      </c>
      <c r="C1" t="s">
        <v>36</v>
      </c>
      <c r="E1" t="s">
        <v>11</v>
      </c>
      <c r="G1" t="s">
        <v>38</v>
      </c>
      <c r="I1" t="s">
        <v>39</v>
      </c>
      <c r="K1" t="s">
        <v>41</v>
      </c>
      <c r="M1" t="s">
        <v>42</v>
      </c>
    </row>
    <row r="2" spans="1:13" x14ac:dyDescent="0.25">
      <c r="A2" t="s">
        <v>12</v>
      </c>
      <c r="C2" t="s">
        <v>13</v>
      </c>
      <c r="E2" s="20">
        <v>0</v>
      </c>
      <c r="G2" t="s">
        <v>13</v>
      </c>
      <c r="I2" t="s">
        <v>13</v>
      </c>
      <c r="K2" t="s">
        <v>13</v>
      </c>
      <c r="M2" t="s">
        <v>13</v>
      </c>
    </row>
    <row r="3" spans="1:13" x14ac:dyDescent="0.25">
      <c r="A3" t="s">
        <v>14</v>
      </c>
      <c r="C3" t="s">
        <v>15</v>
      </c>
      <c r="E3" s="30">
        <v>1</v>
      </c>
      <c r="G3" t="s">
        <v>15</v>
      </c>
      <c r="I3" t="s">
        <v>15</v>
      </c>
      <c r="K3" t="s">
        <v>15</v>
      </c>
      <c r="M3" t="s">
        <v>15</v>
      </c>
    </row>
    <row r="4" spans="1:13" x14ac:dyDescent="0.25">
      <c r="C4" t="s">
        <v>37</v>
      </c>
      <c r="E4" s="30">
        <v>2</v>
      </c>
      <c r="I4" t="s">
        <v>40</v>
      </c>
      <c r="K4" t="s">
        <v>59</v>
      </c>
      <c r="M4" t="s">
        <v>43</v>
      </c>
    </row>
    <row r="5" spans="1:13" x14ac:dyDescent="0.25">
      <c r="E5" s="30">
        <v>3</v>
      </c>
    </row>
    <row r="6" spans="1:13" x14ac:dyDescent="0.25">
      <c r="E6" s="31">
        <v>4</v>
      </c>
    </row>
    <row r="7" spans="1:13" x14ac:dyDescent="0.25">
      <c r="E7" s="20">
        <v>5</v>
      </c>
    </row>
    <row r="8" spans="1:13" x14ac:dyDescent="0.25">
      <c r="E8" s="20">
        <v>6</v>
      </c>
    </row>
    <row r="9" spans="1:13" x14ac:dyDescent="0.25">
      <c r="E9" s="20">
        <v>7</v>
      </c>
    </row>
    <row r="10" spans="1:13" x14ac:dyDescent="0.25">
      <c r="E10" s="20">
        <v>8</v>
      </c>
    </row>
    <row r="11" spans="1:13" x14ac:dyDescent="0.25">
      <c r="E11" s="20">
        <v>9</v>
      </c>
    </row>
    <row r="12" spans="1:13" x14ac:dyDescent="0.25">
      <c r="E12" s="29" t="s">
        <v>70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Introduction</vt:lpstr>
      <vt:lpstr>Instructions</vt:lpstr>
      <vt:lpstr>Audit Tool</vt:lpstr>
      <vt:lpstr>Summary</vt:lpstr>
      <vt:lpstr>Recommendations</vt:lpstr>
      <vt:lpstr>Sheet7</vt:lpstr>
      <vt:lpstr>answer_sheet</vt:lpstr>
      <vt:lpstr>Sheet7!Answer1</vt:lpstr>
      <vt:lpstr>Answer1</vt:lpstr>
      <vt:lpstr>Answer12</vt:lpstr>
      <vt:lpstr>Sheet7!Answer2</vt:lpstr>
      <vt:lpstr>Answer3</vt:lpstr>
      <vt:lpstr>Answer4</vt:lpstr>
      <vt:lpstr>Answer5</vt:lpstr>
      <vt:lpstr>Answer6</vt:lpstr>
      <vt:lpstr>Answer7</vt:lpstr>
      <vt:lpstr>Answer8</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Protopapa</dc:creator>
  <cp:lastModifiedBy>Karen Protopapa</cp:lastModifiedBy>
  <cp:lastPrinted>2019-12-12T12:14:36Z</cp:lastPrinted>
  <dcterms:created xsi:type="dcterms:W3CDTF">2017-11-02T15:30:02Z</dcterms:created>
  <dcterms:modified xsi:type="dcterms:W3CDTF">2019-12-12T12:15:24Z</dcterms:modified>
</cp:coreProperties>
</file>